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45" windowWidth="9255" windowHeight="8895" activeTab="1"/>
  </bookViews>
  <sheets>
    <sheet name="Data Covid Omicron" sheetId="1" r:id="rId1"/>
    <sheet name="Data SVIR dan Estimasi paramete" sheetId="2" r:id="rId2"/>
  </sheets>
  <calcPr calcId="144525"/>
</workbook>
</file>

<file path=xl/calcChain.xml><?xml version="1.0" encoding="utf-8"?>
<calcChain xmlns="http://schemas.openxmlformats.org/spreadsheetml/2006/main">
  <c r="L145" i="2" l="1"/>
  <c r="R145" i="2" s="1"/>
  <c r="K145" i="2"/>
  <c r="T145" i="2" s="1"/>
  <c r="J145" i="2"/>
  <c r="I145" i="2"/>
  <c r="P145" i="2" s="1"/>
  <c r="E145" i="2"/>
  <c r="D145" i="2"/>
  <c r="C145" i="2"/>
  <c r="B145" i="2" s="1"/>
  <c r="L144" i="2"/>
  <c r="K144" i="2"/>
  <c r="T144" i="2" s="1"/>
  <c r="J144" i="2"/>
  <c r="I144" i="2"/>
  <c r="E144" i="2"/>
  <c r="D144" i="2"/>
  <c r="R144" i="2" s="1"/>
  <c r="C144" i="2"/>
  <c r="T143" i="2"/>
  <c r="L143" i="2"/>
  <c r="R143" i="2" s="1"/>
  <c r="K143" i="2"/>
  <c r="J143" i="2"/>
  <c r="I143" i="2"/>
  <c r="E143" i="2"/>
  <c r="B143" i="2" s="1"/>
  <c r="D143" i="2"/>
  <c r="C143" i="2"/>
  <c r="L142" i="2"/>
  <c r="K142" i="2"/>
  <c r="T142" i="2" s="1"/>
  <c r="J142" i="2"/>
  <c r="Q142" i="2" s="1"/>
  <c r="V142" i="2" s="1"/>
  <c r="I142" i="2"/>
  <c r="P142" i="2" s="1"/>
  <c r="E142" i="2"/>
  <c r="D142" i="2"/>
  <c r="R142" i="2" s="1"/>
  <c r="C142" i="2"/>
  <c r="B142" i="2"/>
  <c r="L141" i="2"/>
  <c r="K141" i="2"/>
  <c r="T141" i="2" s="1"/>
  <c r="J141" i="2"/>
  <c r="I141" i="2"/>
  <c r="E141" i="2"/>
  <c r="D141" i="2"/>
  <c r="R141" i="2" s="1"/>
  <c r="C141" i="2"/>
  <c r="B141" i="2" s="1"/>
  <c r="L140" i="2"/>
  <c r="K140" i="2"/>
  <c r="T140" i="2" s="1"/>
  <c r="J140" i="2"/>
  <c r="I140" i="2"/>
  <c r="E140" i="2"/>
  <c r="D140" i="2"/>
  <c r="R140" i="2" s="1"/>
  <c r="C140" i="2"/>
  <c r="T139" i="2"/>
  <c r="L139" i="2"/>
  <c r="R139" i="2" s="1"/>
  <c r="K139" i="2"/>
  <c r="J139" i="2"/>
  <c r="Q139" i="2" s="1"/>
  <c r="V139" i="2" s="1"/>
  <c r="I139" i="2"/>
  <c r="P139" i="2" s="1"/>
  <c r="E139" i="2"/>
  <c r="B139" i="2" s="1"/>
  <c r="D139" i="2"/>
  <c r="C139" i="2"/>
  <c r="L138" i="2"/>
  <c r="K138" i="2"/>
  <c r="T138" i="2" s="1"/>
  <c r="J138" i="2"/>
  <c r="Q138" i="2" s="1"/>
  <c r="V138" i="2" s="1"/>
  <c r="I138" i="2"/>
  <c r="P138" i="2" s="1"/>
  <c r="E138" i="2"/>
  <c r="D138" i="2"/>
  <c r="R138" i="2" s="1"/>
  <c r="C138" i="2"/>
  <c r="B138" i="2"/>
  <c r="L137" i="2"/>
  <c r="K137" i="2"/>
  <c r="T137" i="2" s="1"/>
  <c r="J137" i="2"/>
  <c r="I137" i="2"/>
  <c r="P137" i="2" s="1"/>
  <c r="E137" i="2"/>
  <c r="D137" i="2"/>
  <c r="R137" i="2" s="1"/>
  <c r="C137" i="2"/>
  <c r="B137" i="2" s="1"/>
  <c r="L136" i="2"/>
  <c r="K136" i="2"/>
  <c r="T136" i="2" s="1"/>
  <c r="J136" i="2"/>
  <c r="I136" i="2"/>
  <c r="E136" i="2"/>
  <c r="D136" i="2"/>
  <c r="R136" i="2" s="1"/>
  <c r="C136" i="2"/>
  <c r="T135" i="2"/>
  <c r="L135" i="2"/>
  <c r="R135" i="2" s="1"/>
  <c r="K135" i="2"/>
  <c r="J135" i="2"/>
  <c r="I135" i="2"/>
  <c r="E135" i="2"/>
  <c r="B135" i="2" s="1"/>
  <c r="D135" i="2"/>
  <c r="C135" i="2"/>
  <c r="L134" i="2"/>
  <c r="K134" i="2"/>
  <c r="T134" i="2" s="1"/>
  <c r="J134" i="2"/>
  <c r="Q134" i="2" s="1"/>
  <c r="V134" i="2" s="1"/>
  <c r="I134" i="2"/>
  <c r="E134" i="2"/>
  <c r="D134" i="2"/>
  <c r="R134" i="2" s="1"/>
  <c r="C134" i="2"/>
  <c r="B134" i="2"/>
  <c r="L133" i="2"/>
  <c r="K133" i="2"/>
  <c r="T133" i="2" s="1"/>
  <c r="J133" i="2"/>
  <c r="Q133" i="2" s="1"/>
  <c r="V133" i="2" s="1"/>
  <c r="I133" i="2"/>
  <c r="E133" i="2"/>
  <c r="D133" i="2"/>
  <c r="R133" i="2" s="1"/>
  <c r="C133" i="2"/>
  <c r="B133" i="2" s="1"/>
  <c r="L132" i="2"/>
  <c r="K132" i="2"/>
  <c r="J132" i="2"/>
  <c r="I132" i="2"/>
  <c r="E132" i="2"/>
  <c r="D132" i="2"/>
  <c r="B132" i="2" s="1"/>
  <c r="C132" i="2"/>
  <c r="T131" i="2"/>
  <c r="L131" i="2"/>
  <c r="R131" i="2" s="1"/>
  <c r="K131" i="2"/>
  <c r="J131" i="2"/>
  <c r="I131" i="2"/>
  <c r="E131" i="2"/>
  <c r="B131" i="2" s="1"/>
  <c r="D131" i="2"/>
  <c r="C131" i="2"/>
  <c r="L130" i="2"/>
  <c r="K130" i="2"/>
  <c r="T130" i="2" s="1"/>
  <c r="J130" i="2"/>
  <c r="I130" i="2"/>
  <c r="P130" i="2" s="1"/>
  <c r="E130" i="2"/>
  <c r="D130" i="2"/>
  <c r="R130" i="2" s="1"/>
  <c r="C130" i="2"/>
  <c r="B130" i="2"/>
  <c r="L129" i="2"/>
  <c r="K129" i="2"/>
  <c r="T129" i="2" s="1"/>
  <c r="J129" i="2"/>
  <c r="Q129" i="2" s="1"/>
  <c r="V129" i="2" s="1"/>
  <c r="I129" i="2"/>
  <c r="E129" i="2"/>
  <c r="D129" i="2"/>
  <c r="R129" i="2" s="1"/>
  <c r="C129" i="2"/>
  <c r="B129" i="2" s="1"/>
  <c r="R128" i="2"/>
  <c r="L128" i="2"/>
  <c r="K128" i="2"/>
  <c r="J128" i="2"/>
  <c r="Q128" i="2" s="1"/>
  <c r="V128" i="2" s="1"/>
  <c r="I128" i="2"/>
  <c r="P128" i="2" s="1"/>
  <c r="E128" i="2"/>
  <c r="D128" i="2"/>
  <c r="B128" i="2" s="1"/>
  <c r="C128" i="2"/>
  <c r="T127" i="2"/>
  <c r="L127" i="2"/>
  <c r="R127" i="2" s="1"/>
  <c r="K127" i="2"/>
  <c r="J127" i="2"/>
  <c r="Q127" i="2" s="1"/>
  <c r="V127" i="2" s="1"/>
  <c r="I127" i="2"/>
  <c r="P127" i="2" s="1"/>
  <c r="E127" i="2"/>
  <c r="B127" i="2" s="1"/>
  <c r="D127" i="2"/>
  <c r="C127" i="2"/>
  <c r="L126" i="2"/>
  <c r="K126" i="2"/>
  <c r="T126" i="2" s="1"/>
  <c r="J126" i="2"/>
  <c r="Q126" i="2" s="1"/>
  <c r="V126" i="2" s="1"/>
  <c r="I126" i="2"/>
  <c r="P126" i="2" s="1"/>
  <c r="E126" i="2"/>
  <c r="D126" i="2"/>
  <c r="R126" i="2" s="1"/>
  <c r="C126" i="2"/>
  <c r="B126" i="2"/>
  <c r="L125" i="2"/>
  <c r="K125" i="2"/>
  <c r="T125" i="2" s="1"/>
  <c r="J125" i="2"/>
  <c r="Q125" i="2" s="1"/>
  <c r="V125" i="2" s="1"/>
  <c r="I125" i="2"/>
  <c r="E125" i="2"/>
  <c r="D125" i="2"/>
  <c r="R125" i="2" s="1"/>
  <c r="C125" i="2"/>
  <c r="B125" i="2" s="1"/>
  <c r="L124" i="2"/>
  <c r="K124" i="2"/>
  <c r="J124" i="2"/>
  <c r="I124" i="2"/>
  <c r="E124" i="2"/>
  <c r="D124" i="2"/>
  <c r="B124" i="2" s="1"/>
  <c r="C124" i="2"/>
  <c r="T123" i="2"/>
  <c r="L123" i="2"/>
  <c r="R123" i="2" s="1"/>
  <c r="K123" i="2"/>
  <c r="J123" i="2"/>
  <c r="I123" i="2"/>
  <c r="E123" i="2"/>
  <c r="B123" i="2" s="1"/>
  <c r="D123" i="2"/>
  <c r="C123" i="2"/>
  <c r="L122" i="2"/>
  <c r="K122" i="2"/>
  <c r="T122" i="2" s="1"/>
  <c r="J122" i="2"/>
  <c r="I122" i="2"/>
  <c r="P122" i="2" s="1"/>
  <c r="E122" i="2"/>
  <c r="D122" i="2"/>
  <c r="R122" i="2" s="1"/>
  <c r="C122" i="2"/>
  <c r="B122" i="2"/>
  <c r="L121" i="2"/>
  <c r="K121" i="2"/>
  <c r="T121" i="2" s="1"/>
  <c r="J121" i="2"/>
  <c r="Q121" i="2" s="1"/>
  <c r="V121" i="2" s="1"/>
  <c r="I121" i="2"/>
  <c r="E121" i="2"/>
  <c r="D121" i="2"/>
  <c r="R121" i="2" s="1"/>
  <c r="C121" i="2"/>
  <c r="B121" i="2" s="1"/>
  <c r="R120" i="2"/>
  <c r="L120" i="2"/>
  <c r="K120" i="2"/>
  <c r="J120" i="2"/>
  <c r="Q120" i="2" s="1"/>
  <c r="V120" i="2" s="1"/>
  <c r="I120" i="2"/>
  <c r="P120" i="2" s="1"/>
  <c r="E120" i="2"/>
  <c r="D120" i="2"/>
  <c r="B120" i="2" s="1"/>
  <c r="C120" i="2"/>
  <c r="T119" i="2"/>
  <c r="L119" i="2"/>
  <c r="R119" i="2" s="1"/>
  <c r="K119" i="2"/>
  <c r="J119" i="2"/>
  <c r="Q119" i="2" s="1"/>
  <c r="V119" i="2" s="1"/>
  <c r="I119" i="2"/>
  <c r="P119" i="2" s="1"/>
  <c r="E119" i="2"/>
  <c r="B119" i="2" s="1"/>
  <c r="D119" i="2"/>
  <c r="C119" i="2"/>
  <c r="L118" i="2"/>
  <c r="K118" i="2"/>
  <c r="T118" i="2" s="1"/>
  <c r="J118" i="2"/>
  <c r="Q118" i="2" s="1"/>
  <c r="V118" i="2" s="1"/>
  <c r="I118" i="2"/>
  <c r="P118" i="2" s="1"/>
  <c r="E118" i="2"/>
  <c r="D118" i="2"/>
  <c r="R118" i="2" s="1"/>
  <c r="C118" i="2"/>
  <c r="B118" i="2"/>
  <c r="L117" i="2"/>
  <c r="K117" i="2"/>
  <c r="T117" i="2" s="1"/>
  <c r="J117" i="2"/>
  <c r="Q117" i="2" s="1"/>
  <c r="V117" i="2" s="1"/>
  <c r="I117" i="2"/>
  <c r="E117" i="2"/>
  <c r="D117" i="2"/>
  <c r="R117" i="2" s="1"/>
  <c r="C117" i="2"/>
  <c r="B117" i="2" s="1"/>
  <c r="L116" i="2"/>
  <c r="K116" i="2"/>
  <c r="J116" i="2"/>
  <c r="I116" i="2"/>
  <c r="E116" i="2"/>
  <c r="D116" i="2"/>
  <c r="B116" i="2" s="1"/>
  <c r="C116" i="2"/>
  <c r="T115" i="2"/>
  <c r="L115" i="2"/>
  <c r="R115" i="2" s="1"/>
  <c r="K115" i="2"/>
  <c r="J115" i="2"/>
  <c r="I115" i="2"/>
  <c r="E115" i="2"/>
  <c r="B115" i="2" s="1"/>
  <c r="D115" i="2"/>
  <c r="C115" i="2"/>
  <c r="L114" i="2"/>
  <c r="K114" i="2"/>
  <c r="T114" i="2" s="1"/>
  <c r="J114" i="2"/>
  <c r="I114" i="2"/>
  <c r="P114" i="2" s="1"/>
  <c r="E114" i="2"/>
  <c r="D114" i="2"/>
  <c r="R114" i="2" s="1"/>
  <c r="C114" i="2"/>
  <c r="B114" i="2"/>
  <c r="L113" i="2"/>
  <c r="K113" i="2"/>
  <c r="T113" i="2" s="1"/>
  <c r="J113" i="2"/>
  <c r="Q113" i="2" s="1"/>
  <c r="V113" i="2" s="1"/>
  <c r="I113" i="2"/>
  <c r="E113" i="2"/>
  <c r="D113" i="2"/>
  <c r="R113" i="2" s="1"/>
  <c r="C113" i="2"/>
  <c r="B113" i="2" s="1"/>
  <c r="R112" i="2"/>
  <c r="L112" i="2"/>
  <c r="K112" i="2"/>
  <c r="J112" i="2"/>
  <c r="Q112" i="2" s="1"/>
  <c r="V112" i="2" s="1"/>
  <c r="I112" i="2"/>
  <c r="P112" i="2" s="1"/>
  <c r="E112" i="2"/>
  <c r="D112" i="2"/>
  <c r="B112" i="2" s="1"/>
  <c r="C112" i="2"/>
  <c r="T111" i="2"/>
  <c r="L111" i="2"/>
  <c r="R111" i="2" s="1"/>
  <c r="K111" i="2"/>
  <c r="J111" i="2"/>
  <c r="Q111" i="2" s="1"/>
  <c r="V111" i="2" s="1"/>
  <c r="I111" i="2"/>
  <c r="P111" i="2" s="1"/>
  <c r="E111" i="2"/>
  <c r="B111" i="2" s="1"/>
  <c r="D111" i="2"/>
  <c r="C111" i="2"/>
  <c r="L110" i="2"/>
  <c r="K110" i="2"/>
  <c r="T110" i="2" s="1"/>
  <c r="J110" i="2"/>
  <c r="Q110" i="2" s="1"/>
  <c r="V110" i="2" s="1"/>
  <c r="I110" i="2"/>
  <c r="P110" i="2" s="1"/>
  <c r="E110" i="2"/>
  <c r="D110" i="2"/>
  <c r="R110" i="2" s="1"/>
  <c r="C110" i="2"/>
  <c r="B110" i="2"/>
  <c r="L109" i="2"/>
  <c r="K109" i="2"/>
  <c r="T109" i="2" s="1"/>
  <c r="J109" i="2"/>
  <c r="Q109" i="2" s="1"/>
  <c r="V109" i="2" s="1"/>
  <c r="I109" i="2"/>
  <c r="E109" i="2"/>
  <c r="D109" i="2"/>
  <c r="R109" i="2" s="1"/>
  <c r="C109" i="2"/>
  <c r="B109" i="2" s="1"/>
  <c r="L108" i="2"/>
  <c r="K108" i="2"/>
  <c r="J108" i="2"/>
  <c r="I108" i="2"/>
  <c r="E108" i="2"/>
  <c r="D108" i="2"/>
  <c r="B108" i="2" s="1"/>
  <c r="C108" i="2"/>
  <c r="T107" i="2"/>
  <c r="L107" i="2"/>
  <c r="R107" i="2" s="1"/>
  <c r="K107" i="2"/>
  <c r="J107" i="2"/>
  <c r="I107" i="2"/>
  <c r="E107" i="2"/>
  <c r="B107" i="2" s="1"/>
  <c r="D107" i="2"/>
  <c r="C107" i="2"/>
  <c r="L106" i="2"/>
  <c r="K106" i="2"/>
  <c r="T106" i="2" s="1"/>
  <c r="J106" i="2"/>
  <c r="I106" i="2"/>
  <c r="P106" i="2" s="1"/>
  <c r="E106" i="2"/>
  <c r="D106" i="2"/>
  <c r="R106" i="2" s="1"/>
  <c r="C106" i="2"/>
  <c r="B106" i="2"/>
  <c r="L105" i="2"/>
  <c r="K105" i="2"/>
  <c r="J105" i="2"/>
  <c r="I105" i="2"/>
  <c r="E105" i="2"/>
  <c r="D105" i="2"/>
  <c r="R105" i="2" s="1"/>
  <c r="C105" i="2"/>
  <c r="L104" i="2"/>
  <c r="R104" i="2" s="1"/>
  <c r="K104" i="2"/>
  <c r="T104" i="2" s="1"/>
  <c r="J104" i="2"/>
  <c r="I104" i="2"/>
  <c r="E104" i="2"/>
  <c r="D104" i="2"/>
  <c r="C104" i="2"/>
  <c r="T103" i="2"/>
  <c r="L103" i="2"/>
  <c r="R103" i="2" s="1"/>
  <c r="K103" i="2"/>
  <c r="J103" i="2"/>
  <c r="Q103" i="2" s="1"/>
  <c r="V103" i="2" s="1"/>
  <c r="I103" i="2"/>
  <c r="P103" i="2" s="1"/>
  <c r="E103" i="2"/>
  <c r="D103" i="2"/>
  <c r="C103" i="2"/>
  <c r="B103" i="2"/>
  <c r="L102" i="2"/>
  <c r="K102" i="2"/>
  <c r="T102" i="2" s="1"/>
  <c r="J102" i="2"/>
  <c r="Q102" i="2" s="1"/>
  <c r="V102" i="2" s="1"/>
  <c r="I102" i="2"/>
  <c r="P102" i="2" s="1"/>
  <c r="E102" i="2"/>
  <c r="D102" i="2"/>
  <c r="R102" i="2" s="1"/>
  <c r="C102" i="2"/>
  <c r="B102" i="2"/>
  <c r="L101" i="2"/>
  <c r="K101" i="2"/>
  <c r="J101" i="2"/>
  <c r="I101" i="2"/>
  <c r="E101" i="2"/>
  <c r="D101" i="2"/>
  <c r="R101" i="2" s="1"/>
  <c r="C101" i="2"/>
  <c r="L100" i="2"/>
  <c r="R100" i="2" s="1"/>
  <c r="K100" i="2"/>
  <c r="T100" i="2" s="1"/>
  <c r="J100" i="2"/>
  <c r="I100" i="2"/>
  <c r="E100" i="2"/>
  <c r="D100" i="2"/>
  <c r="C100" i="2"/>
  <c r="T99" i="2"/>
  <c r="L99" i="2"/>
  <c r="R99" i="2" s="1"/>
  <c r="K99" i="2"/>
  <c r="J99" i="2"/>
  <c r="Q99" i="2" s="1"/>
  <c r="V99" i="2" s="1"/>
  <c r="I99" i="2"/>
  <c r="P99" i="2" s="1"/>
  <c r="E99" i="2"/>
  <c r="D99" i="2"/>
  <c r="C99" i="2"/>
  <c r="B99" i="2"/>
  <c r="L98" i="2"/>
  <c r="K98" i="2"/>
  <c r="T98" i="2" s="1"/>
  <c r="J98" i="2"/>
  <c r="Q98" i="2" s="1"/>
  <c r="V98" i="2" s="1"/>
  <c r="I98" i="2"/>
  <c r="P98" i="2" s="1"/>
  <c r="E98" i="2"/>
  <c r="D98" i="2"/>
  <c r="R98" i="2" s="1"/>
  <c r="C98" i="2"/>
  <c r="B98" i="2"/>
  <c r="L97" i="2"/>
  <c r="K97" i="2"/>
  <c r="J97" i="2"/>
  <c r="I97" i="2"/>
  <c r="E97" i="2"/>
  <c r="D97" i="2"/>
  <c r="R97" i="2" s="1"/>
  <c r="C97" i="2"/>
  <c r="L96" i="2"/>
  <c r="R96" i="2" s="1"/>
  <c r="K96" i="2"/>
  <c r="T96" i="2" s="1"/>
  <c r="J96" i="2"/>
  <c r="I96" i="2"/>
  <c r="E96" i="2"/>
  <c r="D96" i="2"/>
  <c r="C96" i="2"/>
  <c r="T95" i="2"/>
  <c r="L95" i="2"/>
  <c r="R95" i="2" s="1"/>
  <c r="K95" i="2"/>
  <c r="J95" i="2"/>
  <c r="Q95" i="2" s="1"/>
  <c r="V95" i="2" s="1"/>
  <c r="I95" i="2"/>
  <c r="P95" i="2" s="1"/>
  <c r="E95" i="2"/>
  <c r="D95" i="2"/>
  <c r="C95" i="2"/>
  <c r="B95" i="2"/>
  <c r="L94" i="2"/>
  <c r="K94" i="2"/>
  <c r="T94" i="2" s="1"/>
  <c r="J94" i="2"/>
  <c r="Q94" i="2" s="1"/>
  <c r="V94" i="2" s="1"/>
  <c r="I94" i="2"/>
  <c r="P94" i="2" s="1"/>
  <c r="E94" i="2"/>
  <c r="D94" i="2"/>
  <c r="R94" i="2" s="1"/>
  <c r="C94" i="2"/>
  <c r="B94" i="2"/>
  <c r="L93" i="2"/>
  <c r="K93" i="2"/>
  <c r="J93" i="2"/>
  <c r="I93" i="2"/>
  <c r="E93" i="2"/>
  <c r="D93" i="2"/>
  <c r="R93" i="2" s="1"/>
  <c r="C93" i="2"/>
  <c r="L92" i="2"/>
  <c r="R92" i="2" s="1"/>
  <c r="K92" i="2"/>
  <c r="T92" i="2" s="1"/>
  <c r="J92" i="2"/>
  <c r="I92" i="2"/>
  <c r="E92" i="2"/>
  <c r="D92" i="2"/>
  <c r="B92" i="2" s="1"/>
  <c r="C92" i="2"/>
  <c r="T91" i="2"/>
  <c r="L91" i="2"/>
  <c r="R91" i="2" s="1"/>
  <c r="K91" i="2"/>
  <c r="J91" i="2"/>
  <c r="I91" i="2"/>
  <c r="E91" i="2"/>
  <c r="D91" i="2"/>
  <c r="C91" i="2"/>
  <c r="B91" i="2" s="1"/>
  <c r="L90" i="2"/>
  <c r="K90" i="2"/>
  <c r="J90" i="2"/>
  <c r="I90" i="2"/>
  <c r="P90" i="2" s="1"/>
  <c r="E90" i="2"/>
  <c r="D90" i="2"/>
  <c r="R90" i="2" s="1"/>
  <c r="C90" i="2"/>
  <c r="B90" i="2" s="1"/>
  <c r="L89" i="2"/>
  <c r="K89" i="2"/>
  <c r="T89" i="2" s="1"/>
  <c r="J89" i="2"/>
  <c r="I89" i="2"/>
  <c r="E89" i="2"/>
  <c r="D89" i="2"/>
  <c r="R89" i="2" s="1"/>
  <c r="C89" i="2"/>
  <c r="R88" i="2"/>
  <c r="L88" i="2"/>
  <c r="K88" i="2"/>
  <c r="T88" i="2" s="1"/>
  <c r="J88" i="2"/>
  <c r="Q88" i="2" s="1"/>
  <c r="V88" i="2" s="1"/>
  <c r="I88" i="2"/>
  <c r="P88" i="2" s="1"/>
  <c r="E88" i="2"/>
  <c r="D88" i="2"/>
  <c r="C88" i="2"/>
  <c r="B88" i="2"/>
  <c r="T87" i="2"/>
  <c r="L87" i="2"/>
  <c r="R87" i="2" s="1"/>
  <c r="K87" i="2"/>
  <c r="J87" i="2"/>
  <c r="I87" i="2"/>
  <c r="P87" i="2" s="1"/>
  <c r="E87" i="2"/>
  <c r="D87" i="2"/>
  <c r="C87" i="2"/>
  <c r="B87" i="2" s="1"/>
  <c r="L86" i="2"/>
  <c r="K86" i="2"/>
  <c r="J86" i="2"/>
  <c r="I86" i="2"/>
  <c r="E86" i="2"/>
  <c r="D86" i="2"/>
  <c r="R86" i="2" s="1"/>
  <c r="C86" i="2"/>
  <c r="B86" i="2" s="1"/>
  <c r="L85" i="2"/>
  <c r="R85" i="2" s="1"/>
  <c r="K85" i="2"/>
  <c r="T85" i="2" s="1"/>
  <c r="J85" i="2"/>
  <c r="I85" i="2"/>
  <c r="E85" i="2"/>
  <c r="D85" i="2"/>
  <c r="C85" i="2"/>
  <c r="L84" i="2"/>
  <c r="R84" i="2" s="1"/>
  <c r="K84" i="2"/>
  <c r="T84" i="2" s="1"/>
  <c r="J84" i="2"/>
  <c r="I84" i="2"/>
  <c r="P84" i="2" s="1"/>
  <c r="E84" i="2"/>
  <c r="D84" i="2"/>
  <c r="B84" i="2" s="1"/>
  <c r="C84" i="2"/>
  <c r="T83" i="2"/>
  <c r="L83" i="2"/>
  <c r="R83" i="2" s="1"/>
  <c r="K83" i="2"/>
  <c r="J83" i="2"/>
  <c r="I83" i="2"/>
  <c r="E83" i="2"/>
  <c r="D83" i="2"/>
  <c r="C83" i="2"/>
  <c r="B83" i="2" s="1"/>
  <c r="L82" i="2"/>
  <c r="K82" i="2"/>
  <c r="J82" i="2"/>
  <c r="I82" i="2"/>
  <c r="P82" i="2" s="1"/>
  <c r="E82" i="2"/>
  <c r="D82" i="2"/>
  <c r="R82" i="2" s="1"/>
  <c r="C82" i="2"/>
  <c r="B82" i="2" s="1"/>
  <c r="L81" i="2"/>
  <c r="K81" i="2"/>
  <c r="T81" i="2" s="1"/>
  <c r="J81" i="2"/>
  <c r="I81" i="2"/>
  <c r="E81" i="2"/>
  <c r="D81" i="2"/>
  <c r="R81" i="2" s="1"/>
  <c r="C81" i="2"/>
  <c r="R80" i="2"/>
  <c r="L80" i="2"/>
  <c r="K80" i="2"/>
  <c r="T80" i="2" s="1"/>
  <c r="J80" i="2"/>
  <c r="Q80" i="2" s="1"/>
  <c r="V80" i="2" s="1"/>
  <c r="I80" i="2"/>
  <c r="P80" i="2" s="1"/>
  <c r="E80" i="2"/>
  <c r="D80" i="2"/>
  <c r="C80" i="2"/>
  <c r="B80" i="2"/>
  <c r="T79" i="2"/>
  <c r="L79" i="2"/>
  <c r="R79" i="2" s="1"/>
  <c r="K79" i="2"/>
  <c r="J79" i="2"/>
  <c r="I79" i="2"/>
  <c r="P79" i="2" s="1"/>
  <c r="E79" i="2"/>
  <c r="D79" i="2"/>
  <c r="C79" i="2"/>
  <c r="B79" i="2" s="1"/>
  <c r="L78" i="2"/>
  <c r="K78" i="2"/>
  <c r="J78" i="2"/>
  <c r="I78" i="2"/>
  <c r="E78" i="2"/>
  <c r="D78" i="2"/>
  <c r="R78" i="2" s="1"/>
  <c r="C78" i="2"/>
  <c r="B78" i="2" s="1"/>
  <c r="L77" i="2"/>
  <c r="R77" i="2" s="1"/>
  <c r="K77" i="2"/>
  <c r="T77" i="2" s="1"/>
  <c r="J77" i="2"/>
  <c r="I77" i="2"/>
  <c r="E77" i="2"/>
  <c r="D77" i="2"/>
  <c r="C77" i="2"/>
  <c r="L76" i="2"/>
  <c r="R76" i="2" s="1"/>
  <c r="K76" i="2"/>
  <c r="T76" i="2" s="1"/>
  <c r="J76" i="2"/>
  <c r="I76" i="2"/>
  <c r="P76" i="2" s="1"/>
  <c r="E76" i="2"/>
  <c r="D76" i="2"/>
  <c r="B76" i="2" s="1"/>
  <c r="C76" i="2"/>
  <c r="T75" i="2"/>
  <c r="L75" i="2"/>
  <c r="R75" i="2" s="1"/>
  <c r="K75" i="2"/>
  <c r="J75" i="2"/>
  <c r="I75" i="2"/>
  <c r="E75" i="2"/>
  <c r="D75" i="2"/>
  <c r="C75" i="2"/>
  <c r="B75" i="2" s="1"/>
  <c r="L74" i="2"/>
  <c r="K74" i="2"/>
  <c r="J74" i="2"/>
  <c r="I74" i="2"/>
  <c r="P74" i="2" s="1"/>
  <c r="E74" i="2"/>
  <c r="D74" i="2"/>
  <c r="R74" i="2" s="1"/>
  <c r="C74" i="2"/>
  <c r="B74" i="2" s="1"/>
  <c r="L73" i="2"/>
  <c r="K73" i="2"/>
  <c r="T73" i="2" s="1"/>
  <c r="J73" i="2"/>
  <c r="I73" i="2"/>
  <c r="E73" i="2"/>
  <c r="D73" i="2"/>
  <c r="R73" i="2" s="1"/>
  <c r="C73" i="2"/>
  <c r="R72" i="2"/>
  <c r="L72" i="2"/>
  <c r="K72" i="2"/>
  <c r="T72" i="2" s="1"/>
  <c r="J72" i="2"/>
  <c r="Q72" i="2" s="1"/>
  <c r="V72" i="2" s="1"/>
  <c r="I72" i="2"/>
  <c r="P72" i="2" s="1"/>
  <c r="E72" i="2"/>
  <c r="D72" i="2"/>
  <c r="C72" i="2"/>
  <c r="B72" i="2"/>
  <c r="T71" i="2"/>
  <c r="L71" i="2"/>
  <c r="R71" i="2" s="1"/>
  <c r="K71" i="2"/>
  <c r="J71" i="2"/>
  <c r="I71" i="2"/>
  <c r="P71" i="2" s="1"/>
  <c r="E71" i="2"/>
  <c r="D71" i="2"/>
  <c r="C71" i="2"/>
  <c r="B71" i="2" s="1"/>
  <c r="L70" i="2"/>
  <c r="R70" i="2" s="1"/>
  <c r="K70" i="2"/>
  <c r="J70" i="2"/>
  <c r="I70" i="2"/>
  <c r="E70" i="2"/>
  <c r="D70" i="2"/>
  <c r="C70" i="2"/>
  <c r="B70" i="2" s="1"/>
  <c r="L69" i="2"/>
  <c r="K69" i="2"/>
  <c r="T69" i="2" s="1"/>
  <c r="J69" i="2"/>
  <c r="I69" i="2"/>
  <c r="P69" i="2" s="1"/>
  <c r="E69" i="2"/>
  <c r="D69" i="2"/>
  <c r="R69" i="2" s="1"/>
  <c r="C69" i="2"/>
  <c r="B69" i="2" s="1"/>
  <c r="T68" i="2"/>
  <c r="L68" i="2"/>
  <c r="R68" i="2" s="1"/>
  <c r="K68" i="2"/>
  <c r="J68" i="2"/>
  <c r="I68" i="2"/>
  <c r="P68" i="2" s="1"/>
  <c r="E68" i="2"/>
  <c r="D68" i="2"/>
  <c r="C68" i="2"/>
  <c r="B68" i="2" s="1"/>
  <c r="T67" i="2"/>
  <c r="L67" i="2"/>
  <c r="R67" i="2" s="1"/>
  <c r="K67" i="2"/>
  <c r="J67" i="2"/>
  <c r="Q67" i="2" s="1"/>
  <c r="V67" i="2" s="1"/>
  <c r="I67" i="2"/>
  <c r="P67" i="2" s="1"/>
  <c r="E67" i="2"/>
  <c r="D67" i="2"/>
  <c r="C67" i="2"/>
  <c r="B67" i="2"/>
  <c r="T66" i="2"/>
  <c r="L66" i="2"/>
  <c r="R66" i="2" s="1"/>
  <c r="K66" i="2"/>
  <c r="J66" i="2"/>
  <c r="I66" i="2"/>
  <c r="E66" i="2"/>
  <c r="D66" i="2"/>
  <c r="C66" i="2"/>
  <c r="B66" i="2" s="1"/>
  <c r="L65" i="2"/>
  <c r="K65" i="2"/>
  <c r="T65" i="2" s="1"/>
  <c r="J65" i="2"/>
  <c r="I65" i="2"/>
  <c r="P65" i="2" s="1"/>
  <c r="E65" i="2"/>
  <c r="D65" i="2"/>
  <c r="R65" i="2" s="1"/>
  <c r="C65" i="2"/>
  <c r="B65" i="2" s="1"/>
  <c r="T64" i="2"/>
  <c r="L64" i="2"/>
  <c r="R64" i="2" s="1"/>
  <c r="K64" i="2"/>
  <c r="J64" i="2"/>
  <c r="I64" i="2"/>
  <c r="P64" i="2" s="1"/>
  <c r="E64" i="2"/>
  <c r="D64" i="2"/>
  <c r="C64" i="2"/>
  <c r="B64" i="2" s="1"/>
  <c r="T63" i="2"/>
  <c r="L63" i="2"/>
  <c r="R63" i="2" s="1"/>
  <c r="K63" i="2"/>
  <c r="J63" i="2"/>
  <c r="Q63" i="2" s="1"/>
  <c r="V63" i="2" s="1"/>
  <c r="I63" i="2"/>
  <c r="P63" i="2" s="1"/>
  <c r="E63" i="2"/>
  <c r="D63" i="2"/>
  <c r="C63" i="2"/>
  <c r="B63" i="2"/>
  <c r="T62" i="2"/>
  <c r="L62" i="2"/>
  <c r="R62" i="2" s="1"/>
  <c r="K62" i="2"/>
  <c r="J62" i="2"/>
  <c r="I62" i="2"/>
  <c r="E62" i="2"/>
  <c r="D62" i="2"/>
  <c r="C62" i="2"/>
  <c r="B62" i="2" s="1"/>
  <c r="L61" i="2"/>
  <c r="K61" i="2"/>
  <c r="J61" i="2"/>
  <c r="I61" i="2"/>
  <c r="E61" i="2"/>
  <c r="D61" i="2"/>
  <c r="R61" i="2" s="1"/>
  <c r="C61" i="2"/>
  <c r="B61" i="2" s="1"/>
  <c r="T60" i="2"/>
  <c r="L60" i="2"/>
  <c r="R60" i="2" s="1"/>
  <c r="K60" i="2"/>
  <c r="J60" i="2"/>
  <c r="I60" i="2"/>
  <c r="E60" i="2"/>
  <c r="D60" i="2"/>
  <c r="C60" i="2"/>
  <c r="B60" i="2" s="1"/>
  <c r="T59" i="2"/>
  <c r="L59" i="2"/>
  <c r="R59" i="2" s="1"/>
  <c r="K59" i="2"/>
  <c r="J59" i="2"/>
  <c r="Q59" i="2" s="1"/>
  <c r="V59" i="2" s="1"/>
  <c r="I59" i="2"/>
  <c r="P59" i="2" s="1"/>
  <c r="E59" i="2"/>
  <c r="D59" i="2"/>
  <c r="C59" i="2"/>
  <c r="B59" i="2"/>
  <c r="T58" i="2"/>
  <c r="L58" i="2"/>
  <c r="R58" i="2" s="1"/>
  <c r="K58" i="2"/>
  <c r="J58" i="2"/>
  <c r="Q58" i="2" s="1"/>
  <c r="V58" i="2" s="1"/>
  <c r="I58" i="2"/>
  <c r="E58" i="2"/>
  <c r="D58" i="2"/>
  <c r="C58" i="2"/>
  <c r="B58" i="2" s="1"/>
  <c r="L57" i="2"/>
  <c r="K57" i="2"/>
  <c r="J57" i="2"/>
  <c r="I57" i="2"/>
  <c r="E57" i="2"/>
  <c r="D57" i="2"/>
  <c r="R57" i="2" s="1"/>
  <c r="C57" i="2"/>
  <c r="B57" i="2" s="1"/>
  <c r="T56" i="2"/>
  <c r="L56" i="2"/>
  <c r="R56" i="2" s="1"/>
  <c r="K56" i="2"/>
  <c r="J56" i="2"/>
  <c r="I56" i="2"/>
  <c r="E56" i="2"/>
  <c r="D56" i="2"/>
  <c r="C56" i="2"/>
  <c r="B56" i="2" s="1"/>
  <c r="T55" i="2"/>
  <c r="L55" i="2"/>
  <c r="R55" i="2" s="1"/>
  <c r="K55" i="2"/>
  <c r="J55" i="2"/>
  <c r="Q55" i="2" s="1"/>
  <c r="V55" i="2" s="1"/>
  <c r="I55" i="2"/>
  <c r="P55" i="2" s="1"/>
  <c r="E55" i="2"/>
  <c r="D55" i="2"/>
  <c r="C55" i="2"/>
  <c r="B55" i="2"/>
  <c r="T54" i="2"/>
  <c r="L54" i="2"/>
  <c r="R54" i="2" s="1"/>
  <c r="K54" i="2"/>
  <c r="J54" i="2"/>
  <c r="Q54" i="2" s="1"/>
  <c r="V54" i="2" s="1"/>
  <c r="I54" i="2"/>
  <c r="E54" i="2"/>
  <c r="D54" i="2"/>
  <c r="C54" i="2"/>
  <c r="B54" i="2" s="1"/>
  <c r="L53" i="2"/>
  <c r="K53" i="2"/>
  <c r="J53" i="2"/>
  <c r="I53" i="2"/>
  <c r="E53" i="2"/>
  <c r="D53" i="2"/>
  <c r="R53" i="2" s="1"/>
  <c r="C53" i="2"/>
  <c r="B53" i="2" s="1"/>
  <c r="T52" i="2"/>
  <c r="L52" i="2"/>
  <c r="R52" i="2" s="1"/>
  <c r="K52" i="2"/>
  <c r="J52" i="2"/>
  <c r="I52" i="2"/>
  <c r="E52" i="2"/>
  <c r="D52" i="2"/>
  <c r="C52" i="2"/>
  <c r="B52" i="2" s="1"/>
  <c r="T51" i="2"/>
  <c r="L51" i="2"/>
  <c r="R51" i="2" s="1"/>
  <c r="K51" i="2"/>
  <c r="J51" i="2"/>
  <c r="Q51" i="2" s="1"/>
  <c r="V51" i="2" s="1"/>
  <c r="I51" i="2"/>
  <c r="P51" i="2" s="1"/>
  <c r="E51" i="2"/>
  <c r="D51" i="2"/>
  <c r="C51" i="2"/>
  <c r="B51" i="2"/>
  <c r="T50" i="2"/>
  <c r="L50" i="2"/>
  <c r="R50" i="2" s="1"/>
  <c r="K50" i="2"/>
  <c r="J50" i="2"/>
  <c r="Q50" i="2" s="1"/>
  <c r="V50" i="2" s="1"/>
  <c r="I50" i="2"/>
  <c r="E50" i="2"/>
  <c r="D50" i="2"/>
  <c r="C50" i="2"/>
  <c r="B50" i="2" s="1"/>
  <c r="L49" i="2"/>
  <c r="K49" i="2"/>
  <c r="J49" i="2"/>
  <c r="I49" i="2"/>
  <c r="E49" i="2"/>
  <c r="D49" i="2"/>
  <c r="R49" i="2" s="1"/>
  <c r="C49" i="2"/>
  <c r="B49" i="2" s="1"/>
  <c r="T48" i="2"/>
  <c r="L48" i="2"/>
  <c r="R48" i="2" s="1"/>
  <c r="K48" i="2"/>
  <c r="J48" i="2"/>
  <c r="I48" i="2"/>
  <c r="E48" i="2"/>
  <c r="D48" i="2"/>
  <c r="C48" i="2"/>
  <c r="B48" i="2" s="1"/>
  <c r="T47" i="2"/>
  <c r="L47" i="2"/>
  <c r="R47" i="2" s="1"/>
  <c r="K47" i="2"/>
  <c r="J47" i="2"/>
  <c r="Q47" i="2" s="1"/>
  <c r="V47" i="2" s="1"/>
  <c r="I47" i="2"/>
  <c r="P47" i="2" s="1"/>
  <c r="E47" i="2"/>
  <c r="D47" i="2"/>
  <c r="C47" i="2"/>
  <c r="B47" i="2"/>
  <c r="T46" i="2"/>
  <c r="L46" i="2"/>
  <c r="R46" i="2" s="1"/>
  <c r="K46" i="2"/>
  <c r="J46" i="2"/>
  <c r="Q46" i="2" s="1"/>
  <c r="V46" i="2" s="1"/>
  <c r="I46" i="2"/>
  <c r="E46" i="2"/>
  <c r="D46" i="2"/>
  <c r="C46" i="2"/>
  <c r="B46" i="2" s="1"/>
  <c r="L45" i="2"/>
  <c r="K45" i="2"/>
  <c r="J45" i="2"/>
  <c r="I45" i="2"/>
  <c r="E45" i="2"/>
  <c r="D45" i="2"/>
  <c r="R45" i="2" s="1"/>
  <c r="C45" i="2"/>
  <c r="B45" i="2" s="1"/>
  <c r="T44" i="2"/>
  <c r="L44" i="2"/>
  <c r="R44" i="2" s="1"/>
  <c r="K44" i="2"/>
  <c r="J44" i="2"/>
  <c r="I44" i="2"/>
  <c r="E44" i="2"/>
  <c r="D44" i="2"/>
  <c r="C44" i="2"/>
  <c r="B44" i="2" s="1"/>
  <c r="T43" i="2"/>
  <c r="L43" i="2"/>
  <c r="R43" i="2" s="1"/>
  <c r="K43" i="2"/>
  <c r="J43" i="2"/>
  <c r="Q43" i="2" s="1"/>
  <c r="V43" i="2" s="1"/>
  <c r="I43" i="2"/>
  <c r="P43" i="2" s="1"/>
  <c r="E43" i="2"/>
  <c r="D43" i="2"/>
  <c r="C43" i="2"/>
  <c r="B43" i="2"/>
  <c r="T42" i="2"/>
  <c r="L42" i="2"/>
  <c r="R42" i="2" s="1"/>
  <c r="K42" i="2"/>
  <c r="J42" i="2"/>
  <c r="Q42" i="2" s="1"/>
  <c r="V42" i="2" s="1"/>
  <c r="I42" i="2"/>
  <c r="E42" i="2"/>
  <c r="D42" i="2"/>
  <c r="C42" i="2"/>
  <c r="B42" i="2" s="1"/>
  <c r="L41" i="2"/>
  <c r="K41" i="2"/>
  <c r="J41" i="2"/>
  <c r="I41" i="2"/>
  <c r="E41" i="2"/>
  <c r="D41" i="2"/>
  <c r="R41" i="2" s="1"/>
  <c r="C41" i="2"/>
  <c r="B41" i="2" s="1"/>
  <c r="T40" i="2"/>
  <c r="L40" i="2"/>
  <c r="R40" i="2" s="1"/>
  <c r="K40" i="2"/>
  <c r="J40" i="2"/>
  <c r="I40" i="2"/>
  <c r="E40" i="2"/>
  <c r="D40" i="2"/>
  <c r="C40" i="2"/>
  <c r="B40" i="2" s="1"/>
  <c r="T39" i="2"/>
  <c r="L39" i="2"/>
  <c r="R39" i="2" s="1"/>
  <c r="K39" i="2"/>
  <c r="J39" i="2"/>
  <c r="I39" i="2"/>
  <c r="P39" i="2" s="1"/>
  <c r="E39" i="2"/>
  <c r="B39" i="2" s="1"/>
  <c r="D39" i="2"/>
  <c r="C39" i="2"/>
  <c r="T38" i="2"/>
  <c r="L38" i="2"/>
  <c r="R38" i="2" s="1"/>
  <c r="K38" i="2"/>
  <c r="J38" i="2"/>
  <c r="I38" i="2"/>
  <c r="P38" i="2" s="1"/>
  <c r="E38" i="2"/>
  <c r="D38" i="2"/>
  <c r="C38" i="2"/>
  <c r="B38" i="2" s="1"/>
  <c r="R37" i="2"/>
  <c r="L37" i="2"/>
  <c r="K37" i="2"/>
  <c r="J37" i="2"/>
  <c r="Q37" i="2" s="1"/>
  <c r="V37" i="2" s="1"/>
  <c r="I37" i="2"/>
  <c r="E37" i="2"/>
  <c r="D37" i="2"/>
  <c r="C37" i="2"/>
  <c r="B37" i="2" s="1"/>
  <c r="L36" i="2"/>
  <c r="K36" i="2"/>
  <c r="T36" i="2" s="1"/>
  <c r="J36" i="2"/>
  <c r="I36" i="2"/>
  <c r="E36" i="2"/>
  <c r="D36" i="2"/>
  <c r="R36" i="2" s="1"/>
  <c r="C36" i="2"/>
  <c r="T35" i="2"/>
  <c r="L35" i="2"/>
  <c r="R35" i="2" s="1"/>
  <c r="K35" i="2"/>
  <c r="J35" i="2"/>
  <c r="I35" i="2"/>
  <c r="P35" i="2" s="1"/>
  <c r="E35" i="2"/>
  <c r="D35" i="2"/>
  <c r="C35" i="2"/>
  <c r="B35" i="2"/>
  <c r="T34" i="2"/>
  <c r="L34" i="2"/>
  <c r="R34" i="2" s="1"/>
  <c r="K34" i="2"/>
  <c r="J34" i="2"/>
  <c r="Q34" i="2" s="1"/>
  <c r="V34" i="2" s="1"/>
  <c r="I34" i="2"/>
  <c r="P34" i="2" s="1"/>
  <c r="E34" i="2"/>
  <c r="D34" i="2"/>
  <c r="C34" i="2"/>
  <c r="B34" i="2"/>
  <c r="L33" i="2"/>
  <c r="K33" i="2"/>
  <c r="T33" i="2" s="1"/>
  <c r="J33" i="2"/>
  <c r="I33" i="2"/>
  <c r="E33" i="2"/>
  <c r="D33" i="2"/>
  <c r="R33" i="2" s="1"/>
  <c r="C33" i="2"/>
  <c r="T32" i="2"/>
  <c r="L32" i="2"/>
  <c r="R32" i="2" s="1"/>
  <c r="K32" i="2"/>
  <c r="J32" i="2"/>
  <c r="I32" i="2"/>
  <c r="E32" i="2"/>
  <c r="D32" i="2"/>
  <c r="C32" i="2"/>
  <c r="T31" i="2"/>
  <c r="L31" i="2"/>
  <c r="R31" i="2" s="1"/>
  <c r="K31" i="2"/>
  <c r="J31" i="2"/>
  <c r="I31" i="2"/>
  <c r="P31" i="2" s="1"/>
  <c r="E31" i="2"/>
  <c r="B31" i="2" s="1"/>
  <c r="D31" i="2"/>
  <c r="C31" i="2"/>
  <c r="T30" i="2"/>
  <c r="L30" i="2"/>
  <c r="R30" i="2" s="1"/>
  <c r="K30" i="2"/>
  <c r="J30" i="2"/>
  <c r="I30" i="2"/>
  <c r="P30" i="2" s="1"/>
  <c r="E30" i="2"/>
  <c r="D30" i="2"/>
  <c r="C30" i="2"/>
  <c r="B30" i="2" s="1"/>
  <c r="L29" i="2"/>
  <c r="K29" i="2"/>
  <c r="T29" i="2" s="1"/>
  <c r="J29" i="2"/>
  <c r="Q29" i="2" s="1"/>
  <c r="V29" i="2" s="1"/>
  <c r="I29" i="2"/>
  <c r="P29" i="2" s="1"/>
  <c r="E29" i="2"/>
  <c r="D29" i="2"/>
  <c r="R29" i="2" s="1"/>
  <c r="C29" i="2"/>
  <c r="B29" i="2"/>
  <c r="L28" i="2"/>
  <c r="R28" i="2" s="1"/>
  <c r="K28" i="2"/>
  <c r="T28" i="2" s="1"/>
  <c r="J28" i="2"/>
  <c r="I28" i="2"/>
  <c r="E28" i="2"/>
  <c r="D28" i="2"/>
  <c r="C28" i="2"/>
  <c r="L27" i="2"/>
  <c r="R27" i="2" s="1"/>
  <c r="K27" i="2"/>
  <c r="T27" i="2" s="1"/>
  <c r="J27" i="2"/>
  <c r="I27" i="2"/>
  <c r="E27" i="2"/>
  <c r="D27" i="2"/>
  <c r="B27" i="2" s="1"/>
  <c r="C27" i="2"/>
  <c r="T26" i="2"/>
  <c r="L26" i="2"/>
  <c r="R26" i="2" s="1"/>
  <c r="K26" i="2"/>
  <c r="J26" i="2"/>
  <c r="Q26" i="2" s="1"/>
  <c r="V26" i="2" s="1"/>
  <c r="I26" i="2"/>
  <c r="P26" i="2" s="1"/>
  <c r="E26" i="2"/>
  <c r="D26" i="2"/>
  <c r="C26" i="2"/>
  <c r="B26" i="2"/>
  <c r="L25" i="2"/>
  <c r="K25" i="2"/>
  <c r="T25" i="2" s="1"/>
  <c r="J25" i="2"/>
  <c r="I25" i="2"/>
  <c r="E25" i="2"/>
  <c r="D25" i="2"/>
  <c r="B25" i="2" s="1"/>
  <c r="C25" i="2"/>
  <c r="R24" i="2"/>
  <c r="L24" i="2"/>
  <c r="K24" i="2"/>
  <c r="T24" i="2" s="1"/>
  <c r="J24" i="2"/>
  <c r="Q24" i="2" s="1"/>
  <c r="V24" i="2" s="1"/>
  <c r="I24" i="2"/>
  <c r="E24" i="2"/>
  <c r="D24" i="2"/>
  <c r="C24" i="2"/>
  <c r="B24" i="2" s="1"/>
  <c r="L23" i="2"/>
  <c r="K23" i="2"/>
  <c r="T23" i="2" s="1"/>
  <c r="J23" i="2"/>
  <c r="I23" i="2"/>
  <c r="P23" i="2" s="1"/>
  <c r="E23" i="2"/>
  <c r="D23" i="2"/>
  <c r="R23" i="2" s="1"/>
  <c r="C23" i="2"/>
  <c r="B23" i="2"/>
  <c r="T22" i="2"/>
  <c r="L22" i="2"/>
  <c r="R22" i="2" s="1"/>
  <c r="K22" i="2"/>
  <c r="J22" i="2"/>
  <c r="Q22" i="2" s="1"/>
  <c r="V22" i="2" s="1"/>
  <c r="I22" i="2"/>
  <c r="P22" i="2" s="1"/>
  <c r="E22" i="2"/>
  <c r="D22" i="2"/>
  <c r="C22" i="2"/>
  <c r="B22" i="2"/>
  <c r="L21" i="2"/>
  <c r="K21" i="2"/>
  <c r="T21" i="2" s="1"/>
  <c r="J21" i="2"/>
  <c r="Q21" i="2" s="1"/>
  <c r="V21" i="2" s="1"/>
  <c r="I21" i="2"/>
  <c r="P21" i="2" s="1"/>
  <c r="E21" i="2"/>
  <c r="D21" i="2"/>
  <c r="R21" i="2" s="1"/>
  <c r="C21" i="2"/>
  <c r="B21" i="2"/>
  <c r="U20" i="2"/>
  <c r="U146" i="2" s="1"/>
  <c r="S20" i="2"/>
  <c r="S146" i="2" s="1"/>
  <c r="O20" i="2"/>
  <c r="O146" i="2" s="1"/>
  <c r="L20" i="2"/>
  <c r="K20" i="2"/>
  <c r="T20" i="2" s="1"/>
  <c r="J20" i="2"/>
  <c r="I20" i="2"/>
  <c r="P20" i="2" s="1"/>
  <c r="E20" i="2"/>
  <c r="D20" i="2"/>
  <c r="B20" i="2" s="1"/>
  <c r="Q20" i="2" s="1"/>
  <c r="C20" i="2"/>
  <c r="Q30" i="2" l="1"/>
  <c r="V30" i="2" s="1"/>
  <c r="Q38" i="2"/>
  <c r="V38" i="2" s="1"/>
  <c r="V20" i="2"/>
  <c r="P25" i="2"/>
  <c r="P27" i="2"/>
  <c r="Q25" i="2"/>
  <c r="V25" i="2" s="1"/>
  <c r="R25" i="2"/>
  <c r="Q56" i="2"/>
  <c r="V56" i="2" s="1"/>
  <c r="Q57" i="2"/>
  <c r="V57" i="2" s="1"/>
  <c r="Q60" i="2"/>
  <c r="V60" i="2" s="1"/>
  <c r="Q61" i="2"/>
  <c r="V61" i="2" s="1"/>
  <c r="Q70" i="2"/>
  <c r="V70" i="2" s="1"/>
  <c r="Q86" i="2"/>
  <c r="V86" i="2" s="1"/>
  <c r="R20" i="2"/>
  <c r="Q23" i="2"/>
  <c r="V23" i="2" s="1"/>
  <c r="P28" i="2"/>
  <c r="Q35" i="2"/>
  <c r="V35" i="2" s="1"/>
  <c r="T37" i="2"/>
  <c r="T41" i="2"/>
  <c r="T146" i="2" s="1"/>
  <c r="T45" i="2"/>
  <c r="T49" i="2"/>
  <c r="T53" i="2"/>
  <c r="T57" i="2"/>
  <c r="T61" i="2"/>
  <c r="Q64" i="2"/>
  <c r="V64" i="2" s="1"/>
  <c r="Q65" i="2"/>
  <c r="V65" i="2" s="1"/>
  <c r="Q68" i="2"/>
  <c r="V68" i="2" s="1"/>
  <c r="Q69" i="2"/>
  <c r="V69" i="2" s="1"/>
  <c r="P75" i="2"/>
  <c r="P83" i="2"/>
  <c r="P91" i="2"/>
  <c r="Q31" i="2"/>
  <c r="V31" i="2" s="1"/>
  <c r="Q41" i="2"/>
  <c r="V41" i="2" s="1"/>
  <c r="Q53" i="2"/>
  <c r="V53" i="2" s="1"/>
  <c r="Q66" i="2"/>
  <c r="V66" i="2" s="1"/>
  <c r="Q78" i="2"/>
  <c r="V78" i="2" s="1"/>
  <c r="B28" i="2"/>
  <c r="Q28" i="2" s="1"/>
  <c r="V28" i="2" s="1"/>
  <c r="Q39" i="2"/>
  <c r="V39" i="2" s="1"/>
  <c r="Q75" i="2"/>
  <c r="V75" i="2" s="1"/>
  <c r="Q83" i="2"/>
  <c r="V83" i="2" s="1"/>
  <c r="Q91" i="2"/>
  <c r="V91" i="2" s="1"/>
  <c r="Q45" i="2"/>
  <c r="V45" i="2" s="1"/>
  <c r="Q49" i="2"/>
  <c r="V49" i="2" s="1"/>
  <c r="Q52" i="2"/>
  <c r="V52" i="2" s="1"/>
  <c r="Q62" i="2"/>
  <c r="V62" i="2" s="1"/>
  <c r="Q73" i="2"/>
  <c r="V73" i="2" s="1"/>
  <c r="B32" i="2"/>
  <c r="Q32" i="2" s="1"/>
  <c r="V32" i="2" s="1"/>
  <c r="P24" i="2"/>
  <c r="Q27" i="2"/>
  <c r="V27" i="2" s="1"/>
  <c r="B33" i="2"/>
  <c r="Q33" i="2" s="1"/>
  <c r="V33" i="2" s="1"/>
  <c r="B36" i="2"/>
  <c r="P36" i="2" s="1"/>
  <c r="P37" i="2"/>
  <c r="P40" i="2"/>
  <c r="P41" i="2"/>
  <c r="P42" i="2"/>
  <c r="P44" i="2"/>
  <c r="P45" i="2"/>
  <c r="P46" i="2"/>
  <c r="P48" i="2"/>
  <c r="P49" i="2"/>
  <c r="P50" i="2"/>
  <c r="P52" i="2"/>
  <c r="P53" i="2"/>
  <c r="P54" i="2"/>
  <c r="P56" i="2"/>
  <c r="P57" i="2"/>
  <c r="P58" i="2"/>
  <c r="P60" i="2"/>
  <c r="P61" i="2"/>
  <c r="P62" i="2"/>
  <c r="P66" i="2"/>
  <c r="P70" i="2"/>
  <c r="Q71" i="2"/>
  <c r="V71" i="2" s="1"/>
  <c r="Q74" i="2"/>
  <c r="V74" i="2" s="1"/>
  <c r="P78" i="2"/>
  <c r="Q79" i="2"/>
  <c r="V79" i="2" s="1"/>
  <c r="Q82" i="2"/>
  <c r="V82" i="2" s="1"/>
  <c r="P86" i="2"/>
  <c r="Q87" i="2"/>
  <c r="V87" i="2" s="1"/>
  <c r="Q90" i="2"/>
  <c r="V90" i="2" s="1"/>
  <c r="Q40" i="2"/>
  <c r="V40" i="2" s="1"/>
  <c r="Q44" i="2"/>
  <c r="V44" i="2" s="1"/>
  <c r="Q48" i="2"/>
  <c r="V48" i="2" s="1"/>
  <c r="T70" i="2"/>
  <c r="B77" i="2"/>
  <c r="Q77" i="2" s="1"/>
  <c r="V77" i="2" s="1"/>
  <c r="T78" i="2"/>
  <c r="B85" i="2"/>
  <c r="Q85" i="2" s="1"/>
  <c r="V85" i="2" s="1"/>
  <c r="T86" i="2"/>
  <c r="P92" i="2"/>
  <c r="Q106" i="2"/>
  <c r="V106" i="2" s="1"/>
  <c r="P107" i="2"/>
  <c r="P108" i="2"/>
  <c r="R108" i="2"/>
  <c r="P109" i="2"/>
  <c r="T112" i="2"/>
  <c r="Q114" i="2"/>
  <c r="V114" i="2" s="1"/>
  <c r="P115" i="2"/>
  <c r="P116" i="2"/>
  <c r="R116" i="2"/>
  <c r="P117" i="2"/>
  <c r="T120" i="2"/>
  <c r="Q122" i="2"/>
  <c r="V122" i="2" s="1"/>
  <c r="P123" i="2"/>
  <c r="P124" i="2"/>
  <c r="R124" i="2"/>
  <c r="P125" i="2"/>
  <c r="T128" i="2"/>
  <c r="Q130" i="2"/>
  <c r="V130" i="2" s="1"/>
  <c r="P131" i="2"/>
  <c r="P132" i="2"/>
  <c r="R132" i="2"/>
  <c r="P133" i="2"/>
  <c r="P135" i="2"/>
  <c r="Q137" i="2"/>
  <c r="V137" i="2" s="1"/>
  <c r="P143" i="2"/>
  <c r="Q145" i="2"/>
  <c r="V145" i="2" s="1"/>
  <c r="P73" i="2"/>
  <c r="Q76" i="2"/>
  <c r="V76" i="2" s="1"/>
  <c r="Q84" i="2"/>
  <c r="V84" i="2" s="1"/>
  <c r="P89" i="2"/>
  <c r="Q92" i="2"/>
  <c r="V92" i="2" s="1"/>
  <c r="P97" i="2"/>
  <c r="P105" i="2"/>
  <c r="Q107" i="2"/>
  <c r="V107" i="2" s="1"/>
  <c r="Q108" i="2"/>
  <c r="V108" i="2" s="1"/>
  <c r="Q115" i="2"/>
  <c r="V115" i="2" s="1"/>
  <c r="Q116" i="2"/>
  <c r="V116" i="2" s="1"/>
  <c r="Q123" i="2"/>
  <c r="V123" i="2" s="1"/>
  <c r="Q124" i="2"/>
  <c r="V124" i="2" s="1"/>
  <c r="Q131" i="2"/>
  <c r="V131" i="2" s="1"/>
  <c r="Q132" i="2"/>
  <c r="V132" i="2" s="1"/>
  <c r="P134" i="2"/>
  <c r="Q135" i="2"/>
  <c r="V135" i="2" s="1"/>
  <c r="P141" i="2"/>
  <c r="Q143" i="2"/>
  <c r="V143" i="2" s="1"/>
  <c r="B73" i="2"/>
  <c r="T74" i="2"/>
  <c r="B81" i="2"/>
  <c r="Q81" i="2" s="1"/>
  <c r="V81" i="2" s="1"/>
  <c r="T82" i="2"/>
  <c r="B89" i="2"/>
  <c r="Q89" i="2" s="1"/>
  <c r="V89" i="2" s="1"/>
  <c r="T90" i="2"/>
  <c r="B93" i="2"/>
  <c r="Q93" i="2" s="1"/>
  <c r="V93" i="2" s="1"/>
  <c r="B96" i="2"/>
  <c r="P96" i="2" s="1"/>
  <c r="B97" i="2"/>
  <c r="Q97" i="2" s="1"/>
  <c r="V97" i="2" s="1"/>
  <c r="B100" i="2"/>
  <c r="Q100" i="2" s="1"/>
  <c r="V100" i="2" s="1"/>
  <c r="B101" i="2"/>
  <c r="Q101" i="2" s="1"/>
  <c r="V101" i="2" s="1"/>
  <c r="B104" i="2"/>
  <c r="P104" i="2" s="1"/>
  <c r="B105" i="2"/>
  <c r="Q105" i="2" s="1"/>
  <c r="V105" i="2" s="1"/>
  <c r="T108" i="2"/>
  <c r="P113" i="2"/>
  <c r="T116" i="2"/>
  <c r="P121" i="2"/>
  <c r="T124" i="2"/>
  <c r="P129" i="2"/>
  <c r="T132" i="2"/>
  <c r="Q141" i="2"/>
  <c r="V141" i="2" s="1"/>
  <c r="P77" i="2"/>
  <c r="P85" i="2"/>
  <c r="T93" i="2"/>
  <c r="T97" i="2"/>
  <c r="T101" i="2"/>
  <c r="T105" i="2"/>
  <c r="B136" i="2"/>
  <c r="Q136" i="2" s="1"/>
  <c r="V136" i="2" s="1"/>
  <c r="B140" i="2"/>
  <c r="P140" i="2" s="1"/>
  <c r="B144" i="2"/>
  <c r="Q144" i="2" s="1"/>
  <c r="V144" i="2" s="1"/>
  <c r="P146" i="2" l="1"/>
  <c r="Q140" i="2"/>
  <c r="V140" i="2" s="1"/>
  <c r="P136" i="2"/>
  <c r="Q36" i="2"/>
  <c r="V36" i="2" s="1"/>
  <c r="Q104" i="2"/>
  <c r="V104" i="2" s="1"/>
  <c r="Q96" i="2"/>
  <c r="V96" i="2" s="1"/>
  <c r="P144" i="2"/>
  <c r="R146" i="2"/>
  <c r="P101" i="2"/>
  <c r="P93" i="2"/>
  <c r="P81" i="2"/>
  <c r="P100" i="2"/>
  <c r="P33" i="2"/>
  <c r="P32" i="2"/>
  <c r="V146" i="2"/>
  <c r="Q146" i="2" l="1"/>
</calcChain>
</file>

<file path=xl/comments1.xml><?xml version="1.0" encoding="utf-8"?>
<comments xmlns="http://schemas.openxmlformats.org/spreadsheetml/2006/main">
  <authors>
    <author/>
  </authors>
  <commentList>
    <comment ref="G19" authorId="0">
      <text>
        <r>
          <rPr>
            <sz val="10"/>
            <color rgb="FF000000"/>
            <rFont val="Arial"/>
            <scheme val="minor"/>
          </rPr>
          <t>PopuIasi (jumlah penduduk) di Indonesia pada tahun 2022
	-Anas Ivanni</t>
        </r>
      </text>
    </comment>
    <comment ref="H19" authorId="0">
      <text>
        <r>
          <rPr>
            <sz val="10"/>
            <color rgb="FF000000"/>
            <rFont val="Arial"/>
            <scheme val="minor"/>
          </rPr>
          <t>Tingkat kelahiran di Indonesia pada tahun 2022
	-Anas Ivanni</t>
        </r>
      </text>
    </comment>
    <comment ref="I19" authorId="0">
      <text>
        <r>
          <rPr>
            <sz val="10"/>
            <color rgb="FF000000"/>
            <rFont val="Arial"/>
            <scheme val="minor"/>
          </rPr>
          <t>Vaksinasi baru ke-t
	-Anas Ivanni</t>
        </r>
      </text>
    </comment>
    <comment ref="J19" authorId="0">
      <text>
        <r>
          <rPr>
            <sz val="10"/>
            <color rgb="FF000000"/>
            <rFont val="Arial"/>
            <scheme val="minor"/>
          </rPr>
          <t>Kasus baru pada hari ke-t
	-Anas Ivanni</t>
        </r>
      </text>
    </comment>
    <comment ref="K19" authorId="0">
      <text>
        <r>
          <rPr>
            <sz val="10"/>
            <color rgb="FF000000"/>
            <rFont val="Arial"/>
            <scheme val="minor"/>
          </rPr>
          <t>Kematian karenna covid pada hari ke-t
	-Anas Ivanni</t>
        </r>
      </text>
    </comment>
    <comment ref="L19" authorId="0">
      <text>
        <r>
          <rPr>
            <sz val="10"/>
            <color rgb="FF000000"/>
            <rFont val="Arial"/>
            <scheme val="minor"/>
          </rPr>
          <t>sembuh pada hari ke-t
	-Anas Ivanni</t>
        </r>
      </text>
    </comment>
  </commentList>
</comments>
</file>

<file path=xl/sharedStrings.xml><?xml version="1.0" encoding="utf-8"?>
<sst xmlns="http://schemas.openxmlformats.org/spreadsheetml/2006/main" count="61" uniqueCount="61">
  <si>
    <t>Tanggal</t>
  </si>
  <si>
    <t>Kasus baru</t>
  </si>
  <si>
    <t>Aktif</t>
  </si>
  <si>
    <t>Sembuh Total</t>
  </si>
  <si>
    <t>Meninggal</t>
  </si>
  <si>
    <t>Vaksin 2</t>
  </si>
  <si>
    <t>01-Des-21</t>
  </si>
  <si>
    <t>02-Des-21</t>
  </si>
  <si>
    <t>03-Des-21</t>
  </si>
  <si>
    <t>04-Des-21</t>
  </si>
  <si>
    <t>05-Des-21</t>
  </si>
  <si>
    <t>06-Des-21</t>
  </si>
  <si>
    <t>07-Des-21</t>
  </si>
  <si>
    <t>08-Des-21</t>
  </si>
  <si>
    <t>09-Des-21</t>
  </si>
  <si>
    <t>10-Des-21</t>
  </si>
  <si>
    <t>11-Des-21</t>
  </si>
  <si>
    <t>12-Des-21</t>
  </si>
  <si>
    <t>13-Des-21</t>
  </si>
  <si>
    <t>14-Des-21</t>
  </si>
  <si>
    <t>15-Des-21</t>
  </si>
  <si>
    <t>16-Des-21</t>
  </si>
  <si>
    <t>17-Des-21</t>
  </si>
  <si>
    <t>18-Des-21</t>
  </si>
  <si>
    <t>19-Des-21</t>
  </si>
  <si>
    <t>20-Des-21</t>
  </si>
  <si>
    <t>21-Des-21</t>
  </si>
  <si>
    <t>22-Des-21</t>
  </si>
  <si>
    <t>23-Des-21</t>
  </si>
  <si>
    <t>24-Des-21</t>
  </si>
  <si>
    <t>25-Des-21</t>
  </si>
  <si>
    <t>26-Des-21</t>
  </si>
  <si>
    <t>27-Des-21</t>
  </si>
  <si>
    <t>https://nasional.kompas.com/read/2021/12/27/18344291/update-27-desember-bertambah-120-kini-ada-4261879-kasus-covid-19-di</t>
  </si>
  <si>
    <t>28-Des-21</t>
  </si>
  <si>
    <t>29-Des-21</t>
  </si>
  <si>
    <t>30-Des-21</t>
  </si>
  <si>
    <t>31-Des-21</t>
  </si>
  <si>
    <t>Model SVIR</t>
  </si>
  <si>
    <t>Data untuk estimasi parameter</t>
  </si>
  <si>
    <t>Estimasi Parameter</t>
  </si>
  <si>
    <t>Hari Ke-</t>
  </si>
  <si>
    <t>Susceptible (S)</t>
  </si>
  <si>
    <t>Vaccinated (V)</t>
  </si>
  <si>
    <t>Infected (I)</t>
  </si>
  <si>
    <t>Recovered (R)</t>
  </si>
  <si>
    <t>N</t>
  </si>
  <si>
    <t>CBR</t>
  </si>
  <si>
    <t>Vb(t)</t>
  </si>
  <si>
    <t>KC(t)</t>
  </si>
  <si>
    <t>M(t)</t>
  </si>
  <si>
    <t>S(t)</t>
  </si>
  <si>
    <t xml:space="preserve">laju kelahiran </t>
  </si>
  <si>
    <t>laju vaksinasi</t>
  </si>
  <si>
    <t>laju kontak</t>
  </si>
  <si>
    <t>laju kesembuhan</t>
  </si>
  <si>
    <t>laju imunitas</t>
  </si>
  <si>
    <t>laju kematian karena penyakit</t>
  </si>
  <si>
    <t>laju efektivitas vaksin</t>
  </si>
  <si>
    <t>laju kegagalan vaksin</t>
  </si>
  <si>
    <t>Nilai parameter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</si>
</sst>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-mmm\-yy"/>
    <numFmt numFmtId="165" formatCode="0.00000000"/>
    <numFmt numFmtId="166" formatCode="0.0000000"/>
  </numFmts>
  <fonts count="11" x14ac:knownFonts="1">
    <font>
      <sz val="10"/>
      <color rgb="FF000000"/>
      <name val="Arial"/>
      <scheme val="minor"/>
    </font>
    <font>
      <sz val="11"/>
      <color rgb="FF000000"/>
      <name val="Calibri"/>
    </font>
    <font>
      <sz val="10"/>
      <color theme="1"/>
      <name val="Arial"/>
      <scheme val="minor"/>
    </font>
    <font>
      <u/>
      <sz val="10"/>
      <color rgb="FF0000FF"/>
      <name val="Arial"/>
    </font>
    <font>
      <sz val="11"/>
      <color theme="1"/>
      <name val="Calibri"/>
    </font>
    <font>
      <b/>
      <sz val="10"/>
      <color theme="1"/>
      <name val="Arial"/>
      <scheme val="minor"/>
    </font>
    <font>
      <sz val="10"/>
      <name val="Arial"/>
    </font>
    <font>
      <i/>
      <sz val="10"/>
      <color theme="1"/>
      <name val="Arial"/>
      <scheme val="minor"/>
    </font>
    <font>
      <sz val="11"/>
      <color rgb="FF444444"/>
      <name val="Calibri"/>
    </font>
    <font>
      <b/>
      <sz val="10"/>
      <color theme="1"/>
      <name val="Arial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00FFFF"/>
        <bgColor rgb="FF00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1" xfId="0" applyFont="1" applyBorder="1" applyAlignment="1"/>
    <xf numFmtId="164" fontId="1" fillId="0" borderId="1" xfId="0" applyNumberFormat="1" applyFont="1" applyBorder="1" applyAlignment="1">
      <alignment horizontal="right"/>
    </xf>
    <xf numFmtId="0" fontId="2" fillId="0" borderId="1" xfId="0" applyFont="1" applyBorder="1" applyAlignment="1"/>
    <xf numFmtId="0" fontId="1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3" fillId="0" borderId="0" xfId="0" applyFont="1" applyAlignment="1"/>
    <xf numFmtId="15" fontId="1" fillId="0" borderId="1" xfId="0" applyNumberFormat="1" applyFont="1" applyBorder="1" applyAlignment="1">
      <alignment horizontal="right"/>
    </xf>
    <xf numFmtId="0" fontId="4" fillId="0" borderId="0" xfId="0" applyFont="1"/>
    <xf numFmtId="0" fontId="7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2" fillId="0" borderId="1" xfId="0" applyFont="1" applyBorder="1"/>
    <xf numFmtId="165" fontId="2" fillId="0" borderId="0" xfId="0" applyNumberFormat="1" applyFont="1"/>
    <xf numFmtId="165" fontId="2" fillId="0" borderId="1" xfId="0" applyNumberFormat="1" applyFont="1" applyBorder="1"/>
    <xf numFmtId="166" fontId="2" fillId="0" borderId="1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/>
    <xf numFmtId="165" fontId="2" fillId="4" borderId="1" xfId="0" applyNumberFormat="1" applyFont="1" applyFill="1" applyBorder="1"/>
    <xf numFmtId="166" fontId="2" fillId="4" borderId="1" xfId="0" applyNumberFormat="1" applyFont="1" applyFill="1" applyBorder="1"/>
    <xf numFmtId="0" fontId="5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2" fillId="0" borderId="0" xfId="0" applyFont="1" applyAlignment="1">
      <alignment horizontal="right"/>
    </xf>
    <xf numFmtId="0" fontId="0" fillId="0" borderId="0" xfId="0" applyFont="1" applyAlignment="1"/>
    <xf numFmtId="0" fontId="9" fillId="0" borderId="2" xfId="0" applyFont="1" applyBorder="1" applyAlignment="1">
      <alignment horizontal="center"/>
    </xf>
    <xf numFmtId="0" fontId="10" fillId="0" borderId="3" xfId="0" applyFont="1" applyBorder="1"/>
    <xf numFmtId="0" fontId="1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276225</xdr:colOff>
      <xdr:row>0</xdr:row>
      <xdr:rowOff>38100</xdr:rowOff>
    </xdr:from>
    <xdr:ext cx="5924550" cy="3190875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nasional.kompas.com/read/2021/12/27/18344291/update-27-desember-bertambah-120-kini-ada-4261879-kasus-covid-19-di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142"/>
  <sheetViews>
    <sheetView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2.5703125" defaultRowHeight="15.75" customHeight="1" x14ac:dyDescent="0.2"/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 x14ac:dyDescent="0.25">
      <c r="A2" s="2">
        <v>44526</v>
      </c>
      <c r="B2" s="3">
        <v>453</v>
      </c>
      <c r="C2" s="3">
        <v>8093</v>
      </c>
      <c r="D2" s="3">
        <v>4103379</v>
      </c>
      <c r="E2" s="3">
        <v>143796</v>
      </c>
      <c r="F2" s="3">
        <v>830467</v>
      </c>
    </row>
    <row r="3" spans="1:6" ht="15.75" customHeight="1" x14ac:dyDescent="0.25">
      <c r="A3" s="2">
        <v>44527</v>
      </c>
      <c r="B3" s="4">
        <v>404</v>
      </c>
      <c r="C3" s="4">
        <v>8226</v>
      </c>
      <c r="D3" s="4">
        <v>4103639</v>
      </c>
      <c r="E3" s="4">
        <v>143807</v>
      </c>
      <c r="F3" s="1">
        <v>561810</v>
      </c>
    </row>
    <row r="4" spans="1:6" ht="15.75" customHeight="1" x14ac:dyDescent="0.25">
      <c r="A4" s="2">
        <v>44528</v>
      </c>
      <c r="B4" s="4">
        <v>264</v>
      </c>
      <c r="C4" s="4">
        <v>8214</v>
      </c>
      <c r="D4" s="4">
        <v>4103914</v>
      </c>
      <c r="E4" s="4">
        <v>143808</v>
      </c>
      <c r="F4" s="1">
        <v>672898</v>
      </c>
    </row>
    <row r="5" spans="1:6" ht="15.75" customHeight="1" x14ac:dyDescent="0.25">
      <c r="A5" s="2">
        <v>44529</v>
      </c>
      <c r="B5" s="4">
        <v>176</v>
      </c>
      <c r="C5" s="4">
        <v>7960</v>
      </c>
      <c r="D5" s="4">
        <v>4104333</v>
      </c>
      <c r="E5" s="4">
        <v>143819</v>
      </c>
      <c r="F5" s="1">
        <v>415923</v>
      </c>
    </row>
    <row r="6" spans="1:6" ht="15.75" customHeight="1" x14ac:dyDescent="0.25">
      <c r="A6" s="2">
        <v>44530</v>
      </c>
      <c r="B6" s="1">
        <v>294</v>
      </c>
      <c r="C6" s="1">
        <v>7922</v>
      </c>
      <c r="D6" s="1">
        <v>4104657</v>
      </c>
      <c r="E6" s="1">
        <v>143830</v>
      </c>
      <c r="F6" s="1">
        <v>718208</v>
      </c>
    </row>
    <row r="7" spans="1:6" ht="15.75" customHeight="1" x14ac:dyDescent="0.25">
      <c r="A7" s="4" t="s">
        <v>6</v>
      </c>
      <c r="B7" s="1">
        <v>278</v>
      </c>
      <c r="C7" s="1">
        <v>7883</v>
      </c>
      <c r="D7" s="1">
        <v>4104964</v>
      </c>
      <c r="E7" s="1">
        <v>143840</v>
      </c>
      <c r="F7" s="1">
        <v>1045478</v>
      </c>
    </row>
    <row r="8" spans="1:6" ht="15.75" customHeight="1" x14ac:dyDescent="0.25">
      <c r="A8" s="4" t="s">
        <v>7</v>
      </c>
      <c r="B8" s="1">
        <v>311</v>
      </c>
      <c r="C8" s="1">
        <v>7796</v>
      </c>
      <c r="D8" s="1">
        <v>4105352</v>
      </c>
      <c r="E8" s="1">
        <v>143850</v>
      </c>
      <c r="F8" s="1">
        <v>799303</v>
      </c>
    </row>
    <row r="9" spans="1:6" ht="15.75" customHeight="1" x14ac:dyDescent="0.25">
      <c r="A9" s="4" t="s">
        <v>8</v>
      </c>
      <c r="B9" s="1">
        <v>245</v>
      </c>
      <c r="C9" s="1">
        <v>7705</v>
      </c>
      <c r="D9" s="1">
        <v>4105680</v>
      </c>
      <c r="E9" s="1">
        <v>143858</v>
      </c>
      <c r="F9" s="1">
        <v>728185</v>
      </c>
    </row>
    <row r="10" spans="1:6" ht="15.75" customHeight="1" x14ac:dyDescent="0.25">
      <c r="A10" s="4" t="s">
        <v>9</v>
      </c>
      <c r="B10" s="1">
        <v>246</v>
      </c>
      <c r="C10" s="1">
        <v>7632</v>
      </c>
      <c r="D10" s="1">
        <v>4105994</v>
      </c>
      <c r="E10" s="1">
        <v>143863</v>
      </c>
      <c r="F10" s="1">
        <v>576784</v>
      </c>
    </row>
    <row r="11" spans="1:6" ht="15.75" customHeight="1" x14ac:dyDescent="0.25">
      <c r="A11" s="4" t="s">
        <v>10</v>
      </c>
      <c r="B11" s="1">
        <v>196</v>
      </c>
      <c r="C11" s="1">
        <v>7526</v>
      </c>
      <c r="D11" s="1">
        <v>4106292</v>
      </c>
      <c r="E11" s="1">
        <v>143867</v>
      </c>
      <c r="F11" s="1">
        <v>385963</v>
      </c>
    </row>
    <row r="12" spans="1:6" ht="15.75" customHeight="1" x14ac:dyDescent="0.25">
      <c r="A12" s="4" t="s">
        <v>11</v>
      </c>
      <c r="B12" s="1">
        <v>130</v>
      </c>
      <c r="C12" s="1">
        <v>5642</v>
      </c>
      <c r="D12" s="5">
        <v>4108297</v>
      </c>
      <c r="E12" s="1">
        <v>143876</v>
      </c>
      <c r="F12" s="1">
        <v>215991</v>
      </c>
    </row>
    <row r="13" spans="1:6" ht="15.75" customHeight="1" x14ac:dyDescent="0.25">
      <c r="A13" s="4" t="s">
        <v>12</v>
      </c>
      <c r="B13" s="1">
        <v>216</v>
      </c>
      <c r="C13" s="1">
        <v>5466</v>
      </c>
      <c r="D13" s="1">
        <v>4108717</v>
      </c>
      <c r="E13" s="1">
        <v>143893</v>
      </c>
      <c r="F13" s="1">
        <v>599872</v>
      </c>
    </row>
    <row r="14" spans="1:6" ht="15.75" customHeight="1" x14ac:dyDescent="0.25">
      <c r="A14" s="4" t="s">
        <v>13</v>
      </c>
      <c r="B14" s="1">
        <v>264</v>
      </c>
      <c r="C14" s="1">
        <v>5363</v>
      </c>
      <c r="D14" s="1">
        <v>4109068</v>
      </c>
      <c r="E14" s="1">
        <v>143909</v>
      </c>
      <c r="F14" s="1">
        <v>633828</v>
      </c>
    </row>
    <row r="15" spans="1:6" ht="15.75" customHeight="1" x14ac:dyDescent="0.25">
      <c r="A15" s="4" t="s">
        <v>14</v>
      </c>
      <c r="B15" s="1">
        <v>220</v>
      </c>
      <c r="C15" s="1">
        <v>5278</v>
      </c>
      <c r="D15" s="1">
        <v>4109364</v>
      </c>
      <c r="E15" s="1">
        <v>143918</v>
      </c>
      <c r="F15" s="1">
        <v>690237</v>
      </c>
    </row>
    <row r="16" spans="1:6" ht="15.75" customHeight="1" x14ac:dyDescent="0.25">
      <c r="A16" s="4" t="s">
        <v>15</v>
      </c>
      <c r="B16" s="1">
        <v>192</v>
      </c>
      <c r="C16" s="1">
        <v>5154</v>
      </c>
      <c r="D16" s="1">
        <v>4109675</v>
      </c>
      <c r="E16" s="1">
        <v>143923</v>
      </c>
      <c r="F16" s="1">
        <v>645087</v>
      </c>
    </row>
    <row r="17" spans="1:6" ht="15.75" customHeight="1" x14ac:dyDescent="0.25">
      <c r="A17" s="4" t="s">
        <v>16</v>
      </c>
      <c r="B17" s="1">
        <v>228</v>
      </c>
      <c r="C17" s="1">
        <v>5186</v>
      </c>
      <c r="D17" s="1">
        <v>4109865</v>
      </c>
      <c r="E17" s="1">
        <v>143929</v>
      </c>
      <c r="F17" s="1">
        <v>650661</v>
      </c>
    </row>
    <row r="18" spans="1:6" ht="15.75" customHeight="1" x14ac:dyDescent="0.25">
      <c r="A18" s="4" t="s">
        <v>17</v>
      </c>
      <c r="B18" s="1">
        <v>163</v>
      </c>
      <c r="C18" s="1">
        <v>5158</v>
      </c>
      <c r="D18" s="1">
        <v>4110049</v>
      </c>
      <c r="E18" s="1">
        <v>143936</v>
      </c>
      <c r="F18" s="1">
        <v>464925</v>
      </c>
    </row>
    <row r="19" spans="1:6" ht="15.75" customHeight="1" x14ac:dyDescent="0.25">
      <c r="A19" s="4" t="s">
        <v>18</v>
      </c>
      <c r="B19" s="1">
        <v>106</v>
      </c>
      <c r="C19" s="1">
        <v>4974</v>
      </c>
      <c r="D19" s="1">
        <v>4110327</v>
      </c>
      <c r="E19" s="1">
        <v>143948</v>
      </c>
      <c r="F19" s="1">
        <v>188675</v>
      </c>
    </row>
    <row r="20" spans="1:6" ht="15.75" customHeight="1" x14ac:dyDescent="0.25">
      <c r="A20" s="4" t="s">
        <v>19</v>
      </c>
      <c r="B20" s="1">
        <v>190</v>
      </c>
      <c r="C20" s="1">
        <v>4905</v>
      </c>
      <c r="D20" s="1">
        <v>4110574</v>
      </c>
      <c r="E20" s="1">
        <v>143960</v>
      </c>
      <c r="F20" s="1">
        <v>539461</v>
      </c>
    </row>
    <row r="21" spans="1:6" ht="15.75" customHeight="1" x14ac:dyDescent="0.25">
      <c r="A21" s="4" t="s">
        <v>20</v>
      </c>
      <c r="B21" s="1">
        <v>205</v>
      </c>
      <c r="C21" s="1">
        <v>4864</v>
      </c>
      <c r="D21" s="1">
        <v>4110811</v>
      </c>
      <c r="E21" s="1">
        <v>143969</v>
      </c>
      <c r="F21" s="1">
        <v>883838</v>
      </c>
    </row>
    <row r="22" spans="1:6" ht="15.75" customHeight="1" x14ac:dyDescent="0.25">
      <c r="A22" s="4" t="s">
        <v>21</v>
      </c>
      <c r="B22" s="1">
        <v>213</v>
      </c>
      <c r="C22" s="1">
        <v>4833</v>
      </c>
      <c r="D22" s="1">
        <v>4111045</v>
      </c>
      <c r="E22" s="1">
        <v>143979</v>
      </c>
      <c r="F22" s="1">
        <v>715965</v>
      </c>
    </row>
    <row r="23" spans="1:6" ht="15" x14ac:dyDescent="0.25">
      <c r="A23" s="4" t="s">
        <v>22</v>
      </c>
      <c r="B23" s="1">
        <v>291</v>
      </c>
      <c r="C23" s="1">
        <v>4912</v>
      </c>
      <c r="D23" s="1">
        <v>4111250</v>
      </c>
      <c r="E23" s="1">
        <v>143986</v>
      </c>
      <c r="F23" s="1">
        <v>782417</v>
      </c>
    </row>
    <row r="24" spans="1:6" ht="15" x14ac:dyDescent="0.25">
      <c r="A24" s="4" t="s">
        <v>23</v>
      </c>
      <c r="B24" s="1">
        <v>232</v>
      </c>
      <c r="C24" s="1">
        <v>4918</v>
      </c>
      <c r="D24" s="1">
        <v>4111464</v>
      </c>
      <c r="E24" s="1">
        <v>143998</v>
      </c>
      <c r="F24" s="1">
        <v>615635</v>
      </c>
    </row>
    <row r="25" spans="1:6" ht="15" x14ac:dyDescent="0.25">
      <c r="A25" s="4" t="s">
        <v>24</v>
      </c>
      <c r="B25" s="1">
        <v>164</v>
      </c>
      <c r="C25" s="1">
        <v>4923</v>
      </c>
      <c r="D25" s="1">
        <v>4111619</v>
      </c>
      <c r="E25" s="1">
        <v>144002</v>
      </c>
      <c r="F25" s="1">
        <v>415390</v>
      </c>
    </row>
    <row r="26" spans="1:6" ht="15" x14ac:dyDescent="0.25">
      <c r="A26" s="4" t="s">
        <v>25</v>
      </c>
      <c r="B26" s="1">
        <v>133</v>
      </c>
      <c r="C26" s="1">
        <v>4829</v>
      </c>
      <c r="D26" s="1">
        <v>4111835</v>
      </c>
      <c r="E26" s="1">
        <v>144013</v>
      </c>
      <c r="F26" s="1">
        <v>128615</v>
      </c>
    </row>
    <row r="27" spans="1:6" ht="15" x14ac:dyDescent="0.25">
      <c r="A27" s="4" t="s">
        <v>26</v>
      </c>
      <c r="B27" s="1">
        <v>216</v>
      </c>
      <c r="C27" s="1">
        <v>4829</v>
      </c>
      <c r="D27" s="1">
        <v>4112040</v>
      </c>
      <c r="E27" s="1">
        <v>144024</v>
      </c>
      <c r="F27" s="1">
        <v>525835</v>
      </c>
    </row>
    <row r="28" spans="1:6" ht="15" x14ac:dyDescent="0.25">
      <c r="A28" s="4" t="s">
        <v>27</v>
      </c>
      <c r="B28" s="1">
        <v>179</v>
      </c>
      <c r="C28" s="1">
        <v>4746</v>
      </c>
      <c r="D28" s="1">
        <v>4112292</v>
      </c>
      <c r="E28" s="1">
        <v>144034</v>
      </c>
      <c r="F28" s="1">
        <v>834042</v>
      </c>
    </row>
    <row r="29" spans="1:6" ht="15" x14ac:dyDescent="0.25">
      <c r="A29" s="4" t="s">
        <v>28</v>
      </c>
      <c r="B29" s="1">
        <v>136</v>
      </c>
      <c r="C29" s="1">
        <v>4642</v>
      </c>
      <c r="D29" s="1">
        <v>4112524</v>
      </c>
      <c r="E29" s="1">
        <v>144042</v>
      </c>
      <c r="F29" s="1">
        <v>717016</v>
      </c>
    </row>
    <row r="30" spans="1:6" ht="15" x14ac:dyDescent="0.25">
      <c r="A30" s="4" t="s">
        <v>29</v>
      </c>
      <c r="B30" s="1">
        <v>204</v>
      </c>
      <c r="C30" s="1">
        <v>4659</v>
      </c>
      <c r="D30" s="1">
        <v>4112706</v>
      </c>
      <c r="E30" s="1">
        <v>144047</v>
      </c>
      <c r="F30" s="1">
        <v>698681</v>
      </c>
    </row>
    <row r="31" spans="1:6" ht="15" x14ac:dyDescent="0.25">
      <c r="A31" s="4" t="s">
        <v>30</v>
      </c>
      <c r="B31" s="1">
        <v>255</v>
      </c>
      <c r="C31" s="1">
        <v>4713</v>
      </c>
      <c r="D31" s="1">
        <v>4112901</v>
      </c>
      <c r="E31" s="1">
        <v>144053</v>
      </c>
      <c r="F31" s="1">
        <v>451535</v>
      </c>
    </row>
    <row r="32" spans="1:6" ht="15" x14ac:dyDescent="0.25">
      <c r="A32" s="4" t="s">
        <v>31</v>
      </c>
      <c r="B32" s="1">
        <v>92</v>
      </c>
      <c r="C32" s="1">
        <v>4655</v>
      </c>
      <c r="D32" s="1">
        <v>4113049</v>
      </c>
      <c r="E32" s="1">
        <v>144055</v>
      </c>
      <c r="F32" s="1">
        <v>213520</v>
      </c>
    </row>
    <row r="33" spans="1:8" ht="15" x14ac:dyDescent="0.25">
      <c r="A33" s="4" t="s">
        <v>32</v>
      </c>
      <c r="B33" s="1">
        <v>120</v>
      </c>
      <c r="C33" s="1">
        <v>4496</v>
      </c>
      <c r="D33" s="1">
        <v>4113320</v>
      </c>
      <c r="E33" s="1">
        <v>144063</v>
      </c>
      <c r="F33" s="1">
        <v>192049</v>
      </c>
      <c r="H33" s="6" t="s">
        <v>33</v>
      </c>
    </row>
    <row r="34" spans="1:8" ht="15" x14ac:dyDescent="0.25">
      <c r="A34" s="4" t="s">
        <v>34</v>
      </c>
      <c r="B34" s="1">
        <v>278</v>
      </c>
      <c r="C34" s="1">
        <v>4614</v>
      </c>
      <c r="D34" s="1">
        <v>4113472</v>
      </c>
      <c r="E34" s="1">
        <v>144071</v>
      </c>
      <c r="F34" s="1">
        <v>752446</v>
      </c>
    </row>
    <row r="35" spans="1:8" ht="15" x14ac:dyDescent="0.25">
      <c r="A35" s="4" t="s">
        <v>35</v>
      </c>
      <c r="B35" s="1">
        <v>194</v>
      </c>
      <c r="C35" s="1">
        <v>4528</v>
      </c>
      <c r="D35" s="1">
        <v>4113742</v>
      </c>
      <c r="E35" s="1">
        <v>144081</v>
      </c>
      <c r="F35" s="1">
        <v>712486</v>
      </c>
    </row>
    <row r="36" spans="1:8" ht="15" x14ac:dyDescent="0.25">
      <c r="A36" s="4" t="s">
        <v>36</v>
      </c>
      <c r="B36" s="1">
        <v>189</v>
      </c>
      <c r="C36" s="1">
        <v>4311</v>
      </c>
      <c r="D36" s="1">
        <v>4114141</v>
      </c>
      <c r="E36" s="1">
        <v>144088</v>
      </c>
      <c r="F36" s="1">
        <v>726580</v>
      </c>
    </row>
    <row r="37" spans="1:8" ht="15" x14ac:dyDescent="0.25">
      <c r="A37" s="4" t="s">
        <v>37</v>
      </c>
      <c r="B37" s="1">
        <v>180</v>
      </c>
      <c r="C37" s="1">
        <v>4292</v>
      </c>
      <c r="D37" s="1">
        <v>4114334</v>
      </c>
      <c r="E37" s="1">
        <v>144094</v>
      </c>
      <c r="F37" s="1">
        <v>661959</v>
      </c>
    </row>
    <row r="38" spans="1:8" ht="15" x14ac:dyDescent="0.25">
      <c r="A38" s="7">
        <v>44562</v>
      </c>
      <c r="B38" s="1">
        <v>274</v>
      </c>
      <c r="C38" s="1">
        <v>4399</v>
      </c>
      <c r="D38" s="1">
        <v>4114499</v>
      </c>
      <c r="E38" s="1">
        <v>144096</v>
      </c>
      <c r="F38" s="1">
        <v>364111</v>
      </c>
    </row>
    <row r="39" spans="1:8" ht="15" x14ac:dyDescent="0.25">
      <c r="A39" s="7">
        <v>44563</v>
      </c>
      <c r="B39" s="1">
        <v>174</v>
      </c>
      <c r="C39" s="1">
        <v>4382</v>
      </c>
      <c r="D39" s="1">
        <v>4114689</v>
      </c>
      <c r="E39" s="1">
        <v>144097</v>
      </c>
      <c r="F39" s="1">
        <v>72924</v>
      </c>
    </row>
    <row r="40" spans="1:8" ht="15" x14ac:dyDescent="0.25">
      <c r="A40" s="7">
        <v>44564</v>
      </c>
      <c r="B40" s="1">
        <v>265</v>
      </c>
      <c r="C40" s="1">
        <v>4530</v>
      </c>
      <c r="D40" s="1">
        <v>4114801</v>
      </c>
      <c r="E40" s="1">
        <v>144102</v>
      </c>
      <c r="F40" s="1">
        <v>92977</v>
      </c>
    </row>
    <row r="41" spans="1:8" ht="15" x14ac:dyDescent="0.25">
      <c r="A41" s="7">
        <v>44565</v>
      </c>
      <c r="B41" s="1">
        <v>299</v>
      </c>
      <c r="C41" s="1">
        <v>4658</v>
      </c>
      <c r="D41" s="1">
        <v>4114969</v>
      </c>
      <c r="E41" s="1">
        <v>144105</v>
      </c>
      <c r="F41" s="1">
        <v>369597</v>
      </c>
    </row>
    <row r="42" spans="1:8" ht="15" x14ac:dyDescent="0.25">
      <c r="A42" s="7">
        <v>44566</v>
      </c>
      <c r="B42" s="1">
        <v>404</v>
      </c>
      <c r="C42" s="1">
        <v>4878</v>
      </c>
      <c r="D42" s="1">
        <v>4115149</v>
      </c>
      <c r="E42" s="1">
        <v>144109</v>
      </c>
      <c r="F42" s="1">
        <v>256668</v>
      </c>
    </row>
    <row r="43" spans="1:8" ht="15" x14ac:dyDescent="0.25">
      <c r="A43" s="7">
        <v>44567</v>
      </c>
      <c r="B43" s="1">
        <v>533</v>
      </c>
      <c r="C43" s="1">
        <v>5195</v>
      </c>
      <c r="D43" s="1">
        <v>4115358</v>
      </c>
      <c r="E43" s="1">
        <v>144116</v>
      </c>
      <c r="F43" s="1">
        <v>731980</v>
      </c>
    </row>
    <row r="44" spans="1:8" ht="15" x14ac:dyDescent="0.25">
      <c r="A44" s="7">
        <v>44568</v>
      </c>
      <c r="B44" s="1">
        <v>518</v>
      </c>
      <c r="C44" s="1">
        <v>5494</v>
      </c>
      <c r="D44" s="1">
        <v>4115572</v>
      </c>
      <c r="E44" s="1">
        <v>144121</v>
      </c>
      <c r="F44" s="1">
        <v>560300</v>
      </c>
    </row>
    <row r="45" spans="1:8" ht="15" x14ac:dyDescent="0.25">
      <c r="A45" s="7">
        <v>44569</v>
      </c>
      <c r="B45" s="1">
        <v>479</v>
      </c>
      <c r="C45" s="1">
        <v>5792</v>
      </c>
      <c r="D45" s="1">
        <v>4115747</v>
      </c>
      <c r="E45" s="1">
        <v>144127</v>
      </c>
      <c r="F45" s="1">
        <v>455024</v>
      </c>
    </row>
    <row r="46" spans="1:8" ht="15" x14ac:dyDescent="0.25">
      <c r="A46" s="7">
        <v>44570</v>
      </c>
      <c r="B46" s="1">
        <v>529</v>
      </c>
      <c r="C46" s="1">
        <v>6108</v>
      </c>
      <c r="D46" s="1">
        <v>4115958</v>
      </c>
      <c r="E46" s="1">
        <v>144129</v>
      </c>
      <c r="F46" s="1">
        <v>250044</v>
      </c>
    </row>
    <row r="47" spans="1:8" ht="15" x14ac:dyDescent="0.25">
      <c r="A47" s="2">
        <v>44571</v>
      </c>
      <c r="B47" s="1">
        <v>454</v>
      </c>
      <c r="C47" s="1">
        <v>6311</v>
      </c>
      <c r="D47" s="1">
        <v>4116202</v>
      </c>
      <c r="E47" s="1">
        <v>144136</v>
      </c>
      <c r="F47" s="1">
        <v>179332</v>
      </c>
    </row>
    <row r="48" spans="1:8" ht="15" x14ac:dyDescent="0.25">
      <c r="A48" s="2">
        <v>44572</v>
      </c>
      <c r="B48" s="1">
        <v>802</v>
      </c>
      <c r="C48" s="1">
        <v>6659</v>
      </c>
      <c r="D48" s="1">
        <v>4116648</v>
      </c>
      <c r="E48" s="1">
        <v>144144</v>
      </c>
      <c r="F48" s="1">
        <v>334376</v>
      </c>
    </row>
    <row r="49" spans="1:6" ht="15" x14ac:dyDescent="0.25">
      <c r="A49" s="2">
        <v>44573</v>
      </c>
      <c r="B49" s="1">
        <v>646</v>
      </c>
      <c r="C49" s="1">
        <v>6985</v>
      </c>
      <c r="D49" s="1">
        <v>4116962</v>
      </c>
      <c r="E49" s="1">
        <v>144150</v>
      </c>
      <c r="F49" s="1">
        <v>613814</v>
      </c>
    </row>
    <row r="50" spans="1:6" ht="15" x14ac:dyDescent="0.25">
      <c r="A50" s="2">
        <v>44574</v>
      </c>
      <c r="B50" s="1">
        <v>793</v>
      </c>
      <c r="C50" s="1">
        <v>7388</v>
      </c>
      <c r="D50" s="1">
        <v>4117347</v>
      </c>
      <c r="E50" s="1">
        <v>144155</v>
      </c>
      <c r="F50" s="1">
        <v>541455</v>
      </c>
    </row>
    <row r="51" spans="1:6" ht="15" x14ac:dyDescent="0.25">
      <c r="A51" s="2">
        <v>44575</v>
      </c>
      <c r="B51" s="1">
        <v>850</v>
      </c>
      <c r="C51" s="1">
        <v>7877</v>
      </c>
      <c r="D51" s="1">
        <v>4117700</v>
      </c>
      <c r="E51" s="1">
        <v>144163</v>
      </c>
      <c r="F51" s="1">
        <v>463085</v>
      </c>
    </row>
    <row r="52" spans="1:6" ht="15" x14ac:dyDescent="0.25">
      <c r="A52" s="2">
        <v>44576</v>
      </c>
      <c r="B52" s="1">
        <v>1054</v>
      </c>
      <c r="C52" s="1">
        <v>8463</v>
      </c>
      <c r="D52" s="1">
        <v>4118164</v>
      </c>
      <c r="E52" s="1">
        <v>144167</v>
      </c>
      <c r="F52" s="1">
        <v>472567</v>
      </c>
    </row>
    <row r="53" spans="1:6" ht="15" x14ac:dyDescent="0.25">
      <c r="A53" s="2">
        <v>44577</v>
      </c>
      <c r="B53" s="1">
        <v>855</v>
      </c>
      <c r="C53" s="1">
        <v>8605</v>
      </c>
      <c r="D53" s="1">
        <v>4118874</v>
      </c>
      <c r="E53" s="1">
        <v>144170</v>
      </c>
      <c r="F53" s="1">
        <v>321951</v>
      </c>
    </row>
    <row r="54" spans="1:6" ht="15" x14ac:dyDescent="0.25">
      <c r="A54" s="2">
        <v>44578</v>
      </c>
      <c r="B54" s="1">
        <v>772</v>
      </c>
      <c r="C54" s="1">
        <v>8775</v>
      </c>
      <c r="D54" s="1">
        <v>4119472</v>
      </c>
      <c r="E54" s="1">
        <v>144174</v>
      </c>
      <c r="F54" s="1">
        <v>246320</v>
      </c>
    </row>
    <row r="55" spans="1:6" ht="15" x14ac:dyDescent="0.25">
      <c r="A55" s="2">
        <v>44579</v>
      </c>
      <c r="B55" s="1">
        <v>1362</v>
      </c>
      <c r="C55" s="1">
        <v>9564</v>
      </c>
      <c r="D55" s="1">
        <v>4120036</v>
      </c>
      <c r="E55" s="1">
        <v>144183</v>
      </c>
      <c r="F55" s="1">
        <v>628236</v>
      </c>
    </row>
    <row r="56" spans="1:6" ht="15" x14ac:dyDescent="0.25">
      <c r="A56" s="2">
        <v>44580</v>
      </c>
      <c r="B56" s="1">
        <v>1745</v>
      </c>
      <c r="C56" s="1">
        <v>10796</v>
      </c>
      <c r="D56" s="1">
        <v>4120540</v>
      </c>
      <c r="E56" s="1">
        <v>144192</v>
      </c>
      <c r="F56" s="1">
        <v>945503</v>
      </c>
    </row>
    <row r="57" spans="1:6" ht="15" x14ac:dyDescent="0.25">
      <c r="A57" s="2">
        <v>44581</v>
      </c>
      <c r="B57" s="1">
        <v>2116</v>
      </c>
      <c r="C57" s="1">
        <v>12328</v>
      </c>
      <c r="D57" s="1">
        <v>4121117</v>
      </c>
      <c r="E57" s="1">
        <v>144199</v>
      </c>
      <c r="F57" s="1">
        <v>811675</v>
      </c>
    </row>
    <row r="58" spans="1:6" ht="15" x14ac:dyDescent="0.25">
      <c r="A58" s="2">
        <v>44582</v>
      </c>
      <c r="B58" s="1">
        <v>2604</v>
      </c>
      <c r="C58" s="1">
        <v>14119</v>
      </c>
      <c r="D58" s="1">
        <v>4121928</v>
      </c>
      <c r="E58" s="1">
        <v>144201</v>
      </c>
      <c r="F58" s="1">
        <v>789007</v>
      </c>
    </row>
    <row r="59" spans="1:6" ht="15" x14ac:dyDescent="0.25">
      <c r="A59" s="2">
        <v>44583</v>
      </c>
      <c r="B59" s="1">
        <v>3205</v>
      </c>
      <c r="C59" s="1">
        <v>16692</v>
      </c>
      <c r="D59" s="1">
        <v>4122555</v>
      </c>
      <c r="E59" s="1">
        <v>144206</v>
      </c>
      <c r="F59" s="1">
        <v>615132</v>
      </c>
    </row>
    <row r="60" spans="1:6" ht="15" x14ac:dyDescent="0.25">
      <c r="A60" s="2">
        <v>44584</v>
      </c>
      <c r="B60" s="1">
        <v>2925</v>
      </c>
      <c r="C60" s="1">
        <v>18891</v>
      </c>
      <c r="D60" s="1">
        <v>4123267</v>
      </c>
      <c r="E60" s="1">
        <v>144220</v>
      </c>
      <c r="F60" s="1">
        <v>298389</v>
      </c>
    </row>
    <row r="61" spans="1:6" ht="15" x14ac:dyDescent="0.25">
      <c r="A61" s="2">
        <v>44585</v>
      </c>
      <c r="B61" s="1">
        <v>2927</v>
      </c>
      <c r="C61" s="1">
        <v>20867</v>
      </c>
      <c r="D61" s="1">
        <v>4124211</v>
      </c>
      <c r="E61" s="1">
        <v>144227</v>
      </c>
      <c r="F61" s="1">
        <v>253678</v>
      </c>
    </row>
    <row r="62" spans="1:6" ht="15" x14ac:dyDescent="0.25">
      <c r="A62" s="2">
        <v>44586</v>
      </c>
      <c r="B62" s="1">
        <v>4878</v>
      </c>
      <c r="C62" s="1">
        <v>24856</v>
      </c>
      <c r="D62" s="1">
        <v>4125080</v>
      </c>
      <c r="E62" s="1">
        <v>144247</v>
      </c>
      <c r="F62" s="1">
        <v>772370</v>
      </c>
    </row>
    <row r="63" spans="1:6" ht="15" x14ac:dyDescent="0.25">
      <c r="A63" s="2">
        <v>44587</v>
      </c>
      <c r="B63" s="1">
        <v>7010</v>
      </c>
      <c r="C63" s="1">
        <v>29277</v>
      </c>
      <c r="D63" s="1">
        <v>4127662</v>
      </c>
      <c r="E63" s="1">
        <v>144254</v>
      </c>
      <c r="F63" s="1">
        <v>566671</v>
      </c>
    </row>
    <row r="64" spans="1:6" ht="15" x14ac:dyDescent="0.25">
      <c r="A64" s="2">
        <v>44588</v>
      </c>
      <c r="B64" s="1">
        <v>8077</v>
      </c>
      <c r="C64" s="1">
        <v>35704</v>
      </c>
      <c r="D64" s="1">
        <v>4129305</v>
      </c>
      <c r="E64" s="1">
        <v>144261</v>
      </c>
      <c r="F64" s="1">
        <v>739951</v>
      </c>
    </row>
    <row r="65" spans="1:6" ht="15" x14ac:dyDescent="0.25">
      <c r="A65" s="2">
        <v>44589</v>
      </c>
      <c r="B65" s="1">
        <v>9905</v>
      </c>
      <c r="C65" s="1">
        <v>43574</v>
      </c>
      <c r="D65" s="1">
        <v>4131333</v>
      </c>
      <c r="E65" s="1">
        <v>144268</v>
      </c>
      <c r="F65" s="1">
        <v>751062</v>
      </c>
    </row>
    <row r="66" spans="1:6" ht="15" x14ac:dyDescent="0.25">
      <c r="A66" s="2">
        <v>44590</v>
      </c>
      <c r="B66" s="1">
        <v>11588</v>
      </c>
      <c r="C66" s="1">
        <v>52555</v>
      </c>
      <c r="D66" s="1">
        <v>4133923</v>
      </c>
      <c r="E66" s="1">
        <v>144285</v>
      </c>
      <c r="F66" s="1">
        <v>562947</v>
      </c>
    </row>
    <row r="67" spans="1:6" ht="15" x14ac:dyDescent="0.25">
      <c r="A67" s="2">
        <v>44591</v>
      </c>
      <c r="B67" s="1">
        <v>12422</v>
      </c>
      <c r="C67" s="1">
        <v>61718</v>
      </c>
      <c r="D67" s="1">
        <v>4137164</v>
      </c>
      <c r="E67" s="1">
        <v>144303</v>
      </c>
      <c r="F67" s="1">
        <v>278677</v>
      </c>
    </row>
    <row r="68" spans="1:6" ht="15" x14ac:dyDescent="0.25">
      <c r="A68" s="2">
        <v>44592</v>
      </c>
      <c r="B68" s="1">
        <v>10185</v>
      </c>
      <c r="C68" s="1">
        <v>68596</v>
      </c>
      <c r="D68" s="1">
        <v>4140454</v>
      </c>
      <c r="E68" s="1">
        <v>144320</v>
      </c>
      <c r="F68" s="1">
        <v>22311</v>
      </c>
    </row>
    <row r="69" spans="1:6" ht="15" x14ac:dyDescent="0.25">
      <c r="A69" s="7">
        <v>44593</v>
      </c>
      <c r="B69" s="1">
        <v>16021</v>
      </c>
      <c r="C69" s="1">
        <v>81349</v>
      </c>
      <c r="D69" s="1">
        <v>4143694</v>
      </c>
      <c r="E69" s="1">
        <v>144348</v>
      </c>
      <c r="F69" s="1">
        <v>627615</v>
      </c>
    </row>
    <row r="70" spans="1:6" ht="15" x14ac:dyDescent="0.25">
      <c r="A70" s="7">
        <v>44594</v>
      </c>
      <c r="B70" s="1">
        <v>17895</v>
      </c>
      <c r="C70" s="1">
        <v>94109</v>
      </c>
      <c r="D70" s="1">
        <v>4148804</v>
      </c>
      <c r="E70" s="1">
        <v>144373</v>
      </c>
      <c r="F70" s="1">
        <v>81977</v>
      </c>
    </row>
    <row r="71" spans="1:6" ht="15" x14ac:dyDescent="0.25">
      <c r="A71" s="7">
        <v>44595</v>
      </c>
      <c r="B71" s="1">
        <v>27197</v>
      </c>
      <c r="C71" s="1">
        <v>115275</v>
      </c>
      <c r="D71" s="1">
        <v>4154797</v>
      </c>
      <c r="E71" s="1">
        <v>144411</v>
      </c>
      <c r="F71" s="1">
        <v>667861</v>
      </c>
    </row>
    <row r="72" spans="1:6" ht="15" x14ac:dyDescent="0.25">
      <c r="A72" s="7">
        <v>44596</v>
      </c>
      <c r="B72" s="1">
        <v>32211</v>
      </c>
      <c r="C72" s="1">
        <v>140254</v>
      </c>
      <c r="D72" s="1">
        <v>4161897</v>
      </c>
      <c r="E72" s="1">
        <v>144453</v>
      </c>
      <c r="F72" s="1">
        <v>716993</v>
      </c>
    </row>
    <row r="73" spans="1:6" ht="15" x14ac:dyDescent="0.25">
      <c r="A73" s="7">
        <v>44597</v>
      </c>
      <c r="B73" s="1">
        <v>33729</v>
      </c>
      <c r="C73" s="1">
        <v>163468</v>
      </c>
      <c r="D73" s="1">
        <v>4172458</v>
      </c>
      <c r="E73" s="1">
        <v>144497</v>
      </c>
      <c r="F73" s="1">
        <v>661679</v>
      </c>
    </row>
    <row r="74" spans="1:6" ht="15" x14ac:dyDescent="0.25">
      <c r="A74" s="7">
        <v>44598</v>
      </c>
      <c r="B74" s="1">
        <v>36057</v>
      </c>
      <c r="C74" s="1">
        <v>188899</v>
      </c>
      <c r="D74" s="1">
        <v>4183027</v>
      </c>
      <c r="E74" s="1">
        <v>144554</v>
      </c>
      <c r="F74" s="1">
        <v>296532</v>
      </c>
    </row>
    <row r="75" spans="1:6" ht="15" x14ac:dyDescent="0.25">
      <c r="A75" s="7">
        <v>44599</v>
      </c>
      <c r="B75" s="1">
        <v>26121</v>
      </c>
      <c r="C75" s="1">
        <v>206361</v>
      </c>
      <c r="D75" s="1">
        <v>4191604</v>
      </c>
      <c r="E75" s="1">
        <v>144636</v>
      </c>
      <c r="F75" s="1">
        <v>38694</v>
      </c>
    </row>
    <row r="76" spans="1:6" ht="15" x14ac:dyDescent="0.25">
      <c r="A76" s="7">
        <v>44600</v>
      </c>
      <c r="B76" s="1">
        <v>37492</v>
      </c>
      <c r="C76" s="1">
        <v>233062</v>
      </c>
      <c r="D76" s="1">
        <v>4202312</v>
      </c>
      <c r="E76" s="1">
        <v>144719</v>
      </c>
      <c r="F76" s="1">
        <v>970694</v>
      </c>
    </row>
    <row r="77" spans="1:6" ht="15" x14ac:dyDescent="0.25">
      <c r="A77" s="7">
        <v>44601</v>
      </c>
      <c r="B77" s="1">
        <v>46843</v>
      </c>
      <c r="C77" s="1">
        <v>265824</v>
      </c>
      <c r="D77" s="1">
        <v>4216328</v>
      </c>
      <c r="E77" s="1">
        <v>144784</v>
      </c>
      <c r="F77" s="1">
        <v>577872</v>
      </c>
    </row>
    <row r="78" spans="1:6" ht="15" x14ac:dyDescent="0.25">
      <c r="A78" s="2">
        <v>44602</v>
      </c>
      <c r="B78" s="1">
        <v>40618</v>
      </c>
      <c r="C78" s="1">
        <v>288186</v>
      </c>
      <c r="D78" s="1">
        <v>4234510</v>
      </c>
      <c r="E78" s="1">
        <v>144858</v>
      </c>
      <c r="F78" s="1">
        <v>1035757</v>
      </c>
    </row>
    <row r="79" spans="1:6" ht="15" x14ac:dyDescent="0.25">
      <c r="A79" s="2">
        <v>44603</v>
      </c>
      <c r="B79" s="1">
        <v>40489</v>
      </c>
      <c r="C79" s="1">
        <v>312808</v>
      </c>
      <c r="D79" s="1">
        <v>4250277</v>
      </c>
      <c r="E79" s="1">
        <v>144958</v>
      </c>
      <c r="F79" s="1">
        <v>700241</v>
      </c>
    </row>
    <row r="80" spans="1:6" ht="15" x14ac:dyDescent="0.25">
      <c r="A80" s="2">
        <v>44604</v>
      </c>
      <c r="B80" s="1">
        <v>55209</v>
      </c>
      <c r="C80" s="1">
        <v>335340</v>
      </c>
      <c r="D80" s="1">
        <v>4282847</v>
      </c>
      <c r="E80" s="1">
        <v>145065</v>
      </c>
      <c r="F80" s="1">
        <v>805244</v>
      </c>
    </row>
    <row r="81" spans="1:6" ht="15" x14ac:dyDescent="0.25">
      <c r="A81" s="2">
        <v>44605</v>
      </c>
      <c r="B81" s="1">
        <v>44526</v>
      </c>
      <c r="C81" s="1">
        <v>352839</v>
      </c>
      <c r="D81" s="1">
        <v>4309763</v>
      </c>
      <c r="E81" s="1">
        <v>145176</v>
      </c>
      <c r="F81" s="1">
        <v>557443</v>
      </c>
    </row>
    <row r="82" spans="1:6" ht="15" x14ac:dyDescent="0.25">
      <c r="A82" s="2">
        <v>44606</v>
      </c>
      <c r="B82" s="1">
        <v>36501</v>
      </c>
      <c r="C82" s="1">
        <v>375857</v>
      </c>
      <c r="D82" s="1">
        <v>4323101</v>
      </c>
      <c r="E82" s="1">
        <v>145321</v>
      </c>
      <c r="F82" s="1">
        <v>47353</v>
      </c>
    </row>
    <row r="83" spans="1:6" ht="15" x14ac:dyDescent="0.25">
      <c r="A83" s="2">
        <v>44607</v>
      </c>
      <c r="B83" s="1">
        <v>57049</v>
      </c>
      <c r="C83" s="1">
        <v>406025</v>
      </c>
      <c r="D83" s="1">
        <v>4349848</v>
      </c>
      <c r="E83" s="1">
        <v>145455</v>
      </c>
      <c r="F83" s="1">
        <v>833899</v>
      </c>
    </row>
    <row r="84" spans="1:6" ht="15" x14ac:dyDescent="0.25">
      <c r="A84" s="2">
        <v>44608</v>
      </c>
      <c r="B84" s="1">
        <v>64718</v>
      </c>
      <c r="C84" s="1">
        <v>445190</v>
      </c>
      <c r="D84" s="1">
        <v>4375234</v>
      </c>
      <c r="E84" s="1">
        <v>145622</v>
      </c>
      <c r="F84" s="1">
        <v>837447</v>
      </c>
    </row>
    <row r="85" spans="1:6" ht="15" x14ac:dyDescent="0.25">
      <c r="A85" s="2">
        <v>44609</v>
      </c>
      <c r="B85" s="1">
        <v>63956</v>
      </c>
      <c r="C85" s="1">
        <v>469868</v>
      </c>
      <c r="D85" s="1">
        <v>4414306</v>
      </c>
      <c r="E85" s="1">
        <v>145828</v>
      </c>
      <c r="F85" s="1">
        <v>795584</v>
      </c>
    </row>
    <row r="86" spans="1:6" ht="15" x14ac:dyDescent="0.25">
      <c r="A86" s="2">
        <v>44610</v>
      </c>
      <c r="B86" s="1">
        <v>59635</v>
      </c>
      <c r="C86" s="1">
        <v>496383</v>
      </c>
      <c r="D86" s="1">
        <v>4447210</v>
      </c>
      <c r="E86" s="1">
        <v>146044</v>
      </c>
      <c r="F86" s="1">
        <v>859508</v>
      </c>
    </row>
    <row r="87" spans="1:6" ht="15" x14ac:dyDescent="0.25">
      <c r="A87" s="2">
        <v>44611</v>
      </c>
      <c r="B87" s="1">
        <v>59384</v>
      </c>
      <c r="C87" s="1">
        <v>520910</v>
      </c>
      <c r="D87" s="1">
        <v>4481909</v>
      </c>
      <c r="E87" s="1">
        <v>146202</v>
      </c>
      <c r="F87" s="1">
        <v>805661</v>
      </c>
    </row>
    <row r="88" spans="1:6" ht="15" x14ac:dyDescent="0.25">
      <c r="A88" s="2">
        <v>44612</v>
      </c>
      <c r="B88" s="1">
        <v>48484</v>
      </c>
      <c r="C88" s="1">
        <v>536358</v>
      </c>
      <c r="D88" s="1">
        <v>4514782</v>
      </c>
      <c r="E88" s="1">
        <v>146365</v>
      </c>
      <c r="F88" s="1">
        <v>354959</v>
      </c>
    </row>
    <row r="89" spans="1:6" ht="15" x14ac:dyDescent="0.25">
      <c r="A89" s="2">
        <v>44613</v>
      </c>
      <c r="B89" s="1">
        <v>34418</v>
      </c>
      <c r="C89" s="1">
        <v>530671</v>
      </c>
      <c r="D89" s="1">
        <v>4554711</v>
      </c>
      <c r="E89" s="1">
        <v>146541</v>
      </c>
      <c r="F89" s="1">
        <v>119384</v>
      </c>
    </row>
    <row r="90" spans="1:6" ht="15" x14ac:dyDescent="0.25">
      <c r="A90" s="2">
        <v>44614</v>
      </c>
      <c r="B90" s="1">
        <v>57491</v>
      </c>
      <c r="C90" s="1">
        <v>549431</v>
      </c>
      <c r="D90" s="1">
        <v>4593185</v>
      </c>
      <c r="E90" s="1">
        <v>146798</v>
      </c>
      <c r="F90" s="1">
        <v>621930</v>
      </c>
    </row>
    <row r="91" spans="1:6" ht="15" x14ac:dyDescent="0.25">
      <c r="A91" s="2">
        <v>44615</v>
      </c>
      <c r="B91" s="1">
        <v>61488</v>
      </c>
      <c r="C91" s="1">
        <v>571522</v>
      </c>
      <c r="D91" s="1">
        <v>4632355</v>
      </c>
      <c r="E91" s="1">
        <v>147025</v>
      </c>
      <c r="F91" s="1">
        <v>763929</v>
      </c>
    </row>
    <row r="92" spans="1:6" ht="15" x14ac:dyDescent="0.25">
      <c r="A92" s="2">
        <v>44616</v>
      </c>
      <c r="B92" s="1">
        <v>57426</v>
      </c>
      <c r="C92" s="1">
        <v>586133</v>
      </c>
      <c r="D92" s="1">
        <v>4674873</v>
      </c>
      <c r="E92" s="1">
        <v>147342</v>
      </c>
      <c r="F92" s="1">
        <v>710916</v>
      </c>
    </row>
    <row r="93" spans="1:6" ht="15" x14ac:dyDescent="0.25">
      <c r="A93" s="2">
        <v>44617</v>
      </c>
      <c r="B93" s="1">
        <v>49447</v>
      </c>
      <c r="C93" s="1">
        <v>573955</v>
      </c>
      <c r="D93" s="1">
        <v>4736234</v>
      </c>
      <c r="E93" s="1">
        <v>147586</v>
      </c>
      <c r="F93" s="1">
        <v>763049</v>
      </c>
    </row>
    <row r="94" spans="1:6" ht="15" x14ac:dyDescent="0.25">
      <c r="A94" s="2">
        <v>44618</v>
      </c>
      <c r="B94" s="1">
        <v>46643</v>
      </c>
      <c r="C94" s="1">
        <v>578535</v>
      </c>
      <c r="D94" s="1">
        <v>4778039</v>
      </c>
      <c r="E94" s="1">
        <v>147844</v>
      </c>
      <c r="F94" s="1">
        <v>494396</v>
      </c>
    </row>
    <row r="95" spans="1:6" ht="15" x14ac:dyDescent="0.25">
      <c r="A95" s="2">
        <v>44619</v>
      </c>
      <c r="B95" s="1">
        <v>34976</v>
      </c>
      <c r="C95" s="1">
        <v>573898</v>
      </c>
      <c r="D95" s="1">
        <v>4817423</v>
      </c>
      <c r="E95" s="1">
        <v>148073</v>
      </c>
      <c r="F95" s="1">
        <v>3932</v>
      </c>
    </row>
    <row r="96" spans="1:6" ht="15" x14ac:dyDescent="0.25">
      <c r="A96" s="2">
        <v>44620</v>
      </c>
      <c r="B96" s="1">
        <v>25054</v>
      </c>
      <c r="C96" s="1">
        <v>554689</v>
      </c>
      <c r="D96" s="1">
        <v>4861415</v>
      </c>
      <c r="E96" s="1">
        <v>148335</v>
      </c>
      <c r="F96" s="1">
        <v>377721</v>
      </c>
    </row>
    <row r="97" spans="1:6" ht="15" x14ac:dyDescent="0.25">
      <c r="A97" s="7">
        <v>44621</v>
      </c>
      <c r="B97" s="1">
        <v>24728</v>
      </c>
      <c r="C97" s="1">
        <v>539214</v>
      </c>
      <c r="D97" s="1">
        <v>4901302</v>
      </c>
      <c r="E97" s="1">
        <v>148660</v>
      </c>
      <c r="F97" s="1">
        <v>47050</v>
      </c>
    </row>
    <row r="98" spans="1:6" ht="15" x14ac:dyDescent="0.25">
      <c r="A98" s="7">
        <v>44622</v>
      </c>
      <c r="B98" s="1">
        <v>40920</v>
      </c>
      <c r="C98" s="1">
        <v>536823</v>
      </c>
      <c r="D98" s="1">
        <v>4944237</v>
      </c>
      <c r="E98" s="1">
        <v>149036</v>
      </c>
      <c r="F98" s="1">
        <v>1191</v>
      </c>
    </row>
    <row r="99" spans="1:6" ht="15" x14ac:dyDescent="0.25">
      <c r="A99" s="7">
        <v>44623</v>
      </c>
      <c r="B99" s="1">
        <v>37259</v>
      </c>
      <c r="C99" s="1">
        <v>531696</v>
      </c>
      <c r="D99" s="1">
        <v>4986391</v>
      </c>
      <c r="E99" s="1">
        <v>149268</v>
      </c>
      <c r="F99" s="1">
        <v>1697144</v>
      </c>
    </row>
    <row r="100" spans="1:6" ht="15" x14ac:dyDescent="0.25">
      <c r="A100" s="7">
        <v>44624</v>
      </c>
      <c r="B100" s="1">
        <v>26347</v>
      </c>
      <c r="C100" s="1">
        <v>517253</v>
      </c>
      <c r="D100" s="1">
        <v>5026853</v>
      </c>
      <c r="E100" s="1">
        <v>149596</v>
      </c>
      <c r="F100" s="1">
        <v>350743</v>
      </c>
    </row>
    <row r="101" spans="1:6" ht="15" x14ac:dyDescent="0.25">
      <c r="A101" s="7">
        <v>44625</v>
      </c>
      <c r="B101" s="1">
        <v>30156</v>
      </c>
      <c r="C101" s="1">
        <v>500418</v>
      </c>
      <c r="D101" s="1">
        <v>5073522</v>
      </c>
      <c r="E101" s="1">
        <v>149918</v>
      </c>
      <c r="F101" s="1">
        <v>725625</v>
      </c>
    </row>
    <row r="102" spans="1:6" ht="15" x14ac:dyDescent="0.25">
      <c r="A102" s="7">
        <v>44626</v>
      </c>
      <c r="B102" s="1">
        <v>24867</v>
      </c>
      <c r="C102" s="1">
        <v>475951</v>
      </c>
      <c r="D102" s="1">
        <v>5122602</v>
      </c>
      <c r="E102" s="1">
        <v>150172</v>
      </c>
      <c r="F102" s="1">
        <v>577802</v>
      </c>
    </row>
    <row r="103" spans="1:6" ht="15" x14ac:dyDescent="0.25">
      <c r="A103" s="7">
        <v>44627</v>
      </c>
      <c r="B103" s="1">
        <v>21380</v>
      </c>
      <c r="C103" s="1">
        <v>448273</v>
      </c>
      <c r="D103" s="1">
        <v>5171402</v>
      </c>
      <c r="E103" s="1">
        <v>150430</v>
      </c>
      <c r="F103" s="1">
        <v>163040</v>
      </c>
    </row>
    <row r="104" spans="1:6" ht="15" x14ac:dyDescent="0.25">
      <c r="A104" s="7">
        <v>44628</v>
      </c>
      <c r="B104" s="1">
        <v>30148</v>
      </c>
      <c r="C104" s="1">
        <v>422892</v>
      </c>
      <c r="D104" s="1">
        <v>5226530</v>
      </c>
      <c r="E104" s="1">
        <v>150831</v>
      </c>
      <c r="F104" s="1">
        <v>566367</v>
      </c>
    </row>
    <row r="105" spans="1:6" ht="15" x14ac:dyDescent="0.25">
      <c r="A105" s="7">
        <v>44629</v>
      </c>
      <c r="B105" s="1">
        <v>26336</v>
      </c>
      <c r="C105" s="1">
        <v>417219</v>
      </c>
      <c r="D105" s="1">
        <v>5258235</v>
      </c>
      <c r="E105" s="1">
        <v>151135</v>
      </c>
      <c r="F105" s="1">
        <v>402204</v>
      </c>
    </row>
    <row r="106" spans="1:6" ht="15" x14ac:dyDescent="0.25">
      <c r="A106" s="2">
        <v>44630</v>
      </c>
      <c r="B106" s="1">
        <v>21311</v>
      </c>
      <c r="C106" s="1">
        <v>399853</v>
      </c>
      <c r="D106" s="1">
        <v>5296634</v>
      </c>
      <c r="E106" s="1">
        <v>151413</v>
      </c>
      <c r="F106" s="1">
        <v>803609</v>
      </c>
    </row>
    <row r="107" spans="1:6" ht="15" x14ac:dyDescent="0.25">
      <c r="A107" s="2">
        <v>44631</v>
      </c>
      <c r="B107" s="1">
        <v>16110</v>
      </c>
      <c r="C107" s="1">
        <v>376461</v>
      </c>
      <c r="D107" s="1">
        <v>5335846</v>
      </c>
      <c r="E107" s="1">
        <v>151703</v>
      </c>
      <c r="F107" s="1">
        <v>487103</v>
      </c>
    </row>
    <row r="108" spans="1:6" ht="15" x14ac:dyDescent="0.25">
      <c r="A108" s="2">
        <v>44632</v>
      </c>
      <c r="B108" s="1">
        <v>14900</v>
      </c>
      <c r="C108" s="1">
        <v>357380</v>
      </c>
      <c r="D108" s="1">
        <v>5369579</v>
      </c>
      <c r="E108" s="1">
        <v>151951</v>
      </c>
      <c r="F108" s="1">
        <v>493147</v>
      </c>
    </row>
    <row r="109" spans="1:6" ht="15" x14ac:dyDescent="0.25">
      <c r="A109" s="2">
        <v>44633</v>
      </c>
      <c r="B109" s="1">
        <v>11585</v>
      </c>
      <c r="C109" s="1">
        <v>342896</v>
      </c>
      <c r="D109" s="1">
        <v>5395433</v>
      </c>
      <c r="E109" s="1">
        <v>152166</v>
      </c>
      <c r="F109" s="1">
        <v>604945</v>
      </c>
    </row>
    <row r="110" spans="1:6" ht="15" x14ac:dyDescent="0.25">
      <c r="A110" s="2">
        <v>44634</v>
      </c>
      <c r="B110" s="1">
        <v>9629</v>
      </c>
      <c r="C110" s="1">
        <v>312958</v>
      </c>
      <c r="D110" s="1">
        <v>5434729</v>
      </c>
      <c r="E110" s="1">
        <v>152437</v>
      </c>
      <c r="F110" s="1">
        <v>107698</v>
      </c>
    </row>
    <row r="111" spans="1:6" ht="15" x14ac:dyDescent="0.25">
      <c r="A111" s="2">
        <v>44635</v>
      </c>
      <c r="B111" s="1">
        <v>14408</v>
      </c>
      <c r="C111" s="1">
        <v>299443</v>
      </c>
      <c r="D111" s="1">
        <v>5462344</v>
      </c>
      <c r="E111" s="1">
        <v>152745</v>
      </c>
      <c r="F111" s="1">
        <v>335419</v>
      </c>
    </row>
    <row r="112" spans="1:6" ht="15" x14ac:dyDescent="0.25">
      <c r="A112" s="2">
        <v>44636</v>
      </c>
      <c r="B112" s="1">
        <v>13018</v>
      </c>
      <c r="C112" s="1">
        <v>279969</v>
      </c>
      <c r="D112" s="1">
        <v>5494606</v>
      </c>
      <c r="E112" s="1">
        <v>152975</v>
      </c>
      <c r="F112" s="1">
        <v>583348</v>
      </c>
    </row>
    <row r="113" spans="1:6" ht="15" x14ac:dyDescent="0.25">
      <c r="A113" s="2">
        <v>44637</v>
      </c>
      <c r="B113" s="1">
        <v>11532</v>
      </c>
      <c r="C113" s="1">
        <v>262477</v>
      </c>
      <c r="D113" s="1">
        <v>5523393</v>
      </c>
      <c r="E113" s="1">
        <v>153212</v>
      </c>
      <c r="F113" s="1">
        <v>324397</v>
      </c>
    </row>
    <row r="114" spans="1:6" ht="15" x14ac:dyDescent="0.25">
      <c r="A114" s="2">
        <v>44638</v>
      </c>
      <c r="B114" s="1">
        <v>9528</v>
      </c>
      <c r="C114" s="1">
        <v>245979</v>
      </c>
      <c r="D114" s="1">
        <v>5549220</v>
      </c>
      <c r="E114" s="1">
        <v>153411</v>
      </c>
      <c r="F114" s="1">
        <v>718563</v>
      </c>
    </row>
    <row r="115" spans="1:6" ht="15" x14ac:dyDescent="0.25">
      <c r="A115" s="2">
        <v>44639</v>
      </c>
      <c r="B115" s="1">
        <v>7951</v>
      </c>
      <c r="C115" s="1">
        <v>229734</v>
      </c>
      <c r="D115" s="1">
        <v>5573228</v>
      </c>
      <c r="E115" s="1">
        <v>153599</v>
      </c>
      <c r="F115" s="1">
        <v>201247</v>
      </c>
    </row>
    <row r="116" spans="1:6" ht="15" x14ac:dyDescent="0.25">
      <c r="A116" s="2">
        <v>44640</v>
      </c>
      <c r="B116" s="1">
        <v>5922</v>
      </c>
      <c r="C116" s="1">
        <v>219688</v>
      </c>
      <c r="D116" s="1">
        <v>5589057</v>
      </c>
      <c r="E116" s="1">
        <v>153738</v>
      </c>
      <c r="F116" s="1">
        <v>617951</v>
      </c>
    </row>
    <row r="117" spans="1:6" ht="15" x14ac:dyDescent="0.25">
      <c r="A117" s="2">
        <v>44641</v>
      </c>
      <c r="B117" s="1">
        <v>4699</v>
      </c>
      <c r="C117" s="1">
        <v>203345</v>
      </c>
      <c r="D117" s="1">
        <v>5609945</v>
      </c>
      <c r="E117" s="1">
        <v>153892</v>
      </c>
      <c r="F117" s="1">
        <v>102731</v>
      </c>
    </row>
    <row r="118" spans="1:6" ht="15" x14ac:dyDescent="0.25">
      <c r="A118" s="2">
        <v>44642</v>
      </c>
      <c r="B118" s="1">
        <v>7464</v>
      </c>
      <c r="C118" s="1">
        <v>181555</v>
      </c>
      <c r="D118" s="1">
        <v>5639029</v>
      </c>
      <c r="E118" s="1">
        <v>154062</v>
      </c>
      <c r="F118" s="1">
        <v>1021670</v>
      </c>
    </row>
    <row r="119" spans="1:6" ht="15" x14ac:dyDescent="0.25">
      <c r="A119" s="2">
        <v>44643</v>
      </c>
      <c r="B119" s="1">
        <v>6376</v>
      </c>
      <c r="C119" s="1">
        <v>168563</v>
      </c>
      <c r="D119" s="1">
        <v>5658238</v>
      </c>
      <c r="E119" s="1">
        <v>154221</v>
      </c>
      <c r="F119" s="1">
        <v>747766</v>
      </c>
    </row>
    <row r="120" spans="1:6" ht="15" x14ac:dyDescent="0.25">
      <c r="A120" s="2">
        <v>44644</v>
      </c>
      <c r="B120" s="1">
        <v>5808</v>
      </c>
      <c r="C120" s="1">
        <v>155977</v>
      </c>
      <c r="D120" s="1">
        <v>5676510</v>
      </c>
      <c r="E120" s="1">
        <v>154343</v>
      </c>
      <c r="F120" s="1">
        <v>196896</v>
      </c>
    </row>
    <row r="121" spans="1:6" ht="15" x14ac:dyDescent="0.25">
      <c r="A121" s="2">
        <v>44645</v>
      </c>
      <c r="B121" s="1">
        <v>4857</v>
      </c>
      <c r="C121" s="1">
        <v>146004</v>
      </c>
      <c r="D121" s="1">
        <v>5691220</v>
      </c>
      <c r="E121" s="1">
        <v>154463</v>
      </c>
      <c r="F121" s="1">
        <v>299923</v>
      </c>
    </row>
    <row r="122" spans="1:6" ht="15" x14ac:dyDescent="0.25">
      <c r="A122" s="2">
        <v>44646</v>
      </c>
      <c r="B122" s="1">
        <v>4189</v>
      </c>
      <c r="C122" s="1">
        <v>139143</v>
      </c>
      <c r="D122" s="1">
        <v>5702163</v>
      </c>
      <c r="E122" s="1">
        <v>154570</v>
      </c>
      <c r="F122" s="1">
        <v>933620</v>
      </c>
    </row>
    <row r="123" spans="1:6" ht="15" x14ac:dyDescent="0.25">
      <c r="A123" s="2">
        <v>44647</v>
      </c>
      <c r="B123" s="1">
        <v>3077</v>
      </c>
      <c r="C123" s="1">
        <v>129621</v>
      </c>
      <c r="D123" s="1">
        <v>5714662</v>
      </c>
      <c r="E123" s="1">
        <v>154670</v>
      </c>
      <c r="F123" s="1">
        <v>270803</v>
      </c>
    </row>
    <row r="124" spans="1:6" ht="15" x14ac:dyDescent="0.25">
      <c r="A124" s="2">
        <v>44648</v>
      </c>
      <c r="B124" s="1">
        <v>2798</v>
      </c>
      <c r="C124" s="1">
        <v>122014</v>
      </c>
      <c r="D124" s="1">
        <v>5724963</v>
      </c>
      <c r="E124" s="1">
        <v>154774</v>
      </c>
      <c r="F124" s="1">
        <v>133749</v>
      </c>
    </row>
    <row r="125" spans="1:6" ht="15" x14ac:dyDescent="0.25">
      <c r="A125" s="2">
        <v>44649</v>
      </c>
      <c r="B125" s="1">
        <v>3895</v>
      </c>
      <c r="C125" s="1">
        <v>115709</v>
      </c>
      <c r="D125" s="1">
        <v>5735055</v>
      </c>
      <c r="E125" s="1">
        <v>154882</v>
      </c>
      <c r="F125" s="1">
        <v>855959</v>
      </c>
    </row>
    <row r="126" spans="1:6" ht="15" x14ac:dyDescent="0.25">
      <c r="A126" s="2">
        <v>44650</v>
      </c>
      <c r="B126" s="1">
        <v>3840</v>
      </c>
      <c r="C126" s="1">
        <v>111555</v>
      </c>
      <c r="D126" s="1">
        <v>5742931</v>
      </c>
      <c r="E126" s="1">
        <v>155000</v>
      </c>
      <c r="F126" s="1">
        <v>195509</v>
      </c>
    </row>
    <row r="127" spans="1:6" ht="15" x14ac:dyDescent="0.25">
      <c r="A127" s="2">
        <v>44651</v>
      </c>
      <c r="B127" s="1">
        <v>3332</v>
      </c>
      <c r="C127" s="1">
        <v>106927</v>
      </c>
      <c r="D127" s="1">
        <v>5750802</v>
      </c>
      <c r="E127" s="1">
        <v>155089</v>
      </c>
      <c r="F127" s="1">
        <v>299285</v>
      </c>
    </row>
    <row r="128" spans="1:6" ht="15" x14ac:dyDescent="0.25">
      <c r="A128" s="2">
        <v>44652</v>
      </c>
      <c r="B128" s="3">
        <v>2930</v>
      </c>
      <c r="C128" s="3">
        <v>100746</v>
      </c>
      <c r="D128" s="3">
        <v>5759838</v>
      </c>
      <c r="E128" s="3">
        <v>155164</v>
      </c>
      <c r="F128" s="3">
        <v>361232</v>
      </c>
    </row>
    <row r="129" spans="1:6" ht="15" x14ac:dyDescent="0.25">
      <c r="A129" s="2">
        <v>44653</v>
      </c>
      <c r="B129" s="3">
        <v>2300</v>
      </c>
      <c r="C129" s="3">
        <v>98171</v>
      </c>
      <c r="D129" s="3">
        <v>5764636</v>
      </c>
      <c r="E129" s="3">
        <v>155241</v>
      </c>
      <c r="F129" s="3">
        <v>264499</v>
      </c>
    </row>
    <row r="130" spans="1:6" ht="15" x14ac:dyDescent="0.25">
      <c r="A130" s="2">
        <v>44654</v>
      </c>
      <c r="B130" s="3">
        <v>1933</v>
      </c>
      <c r="C130" s="3">
        <v>95990</v>
      </c>
      <c r="D130" s="3">
        <v>5768703</v>
      </c>
      <c r="E130" s="3">
        <v>155288</v>
      </c>
      <c r="F130" s="3">
        <v>37176</v>
      </c>
    </row>
    <row r="131" spans="1:6" ht="15" x14ac:dyDescent="0.25">
      <c r="A131" s="2">
        <v>44655</v>
      </c>
      <c r="B131" s="3">
        <v>1661</v>
      </c>
      <c r="C131" s="3">
        <v>90235</v>
      </c>
      <c r="D131" s="3">
        <v>5776058</v>
      </c>
      <c r="E131" s="3">
        <v>155349</v>
      </c>
      <c r="F131" s="3">
        <v>118944</v>
      </c>
    </row>
    <row r="132" spans="1:6" ht="15" x14ac:dyDescent="0.25">
      <c r="A132" s="2">
        <v>44656</v>
      </c>
      <c r="B132" s="3">
        <v>2282</v>
      </c>
      <c r="C132" s="3">
        <v>85204</v>
      </c>
      <c r="D132" s="3">
        <v>5783299</v>
      </c>
      <c r="E132" s="3">
        <v>155421</v>
      </c>
      <c r="F132" s="3">
        <v>101</v>
      </c>
    </row>
    <row r="133" spans="1:6" ht="15" x14ac:dyDescent="0.25">
      <c r="A133" s="2">
        <v>44657</v>
      </c>
      <c r="B133" s="3">
        <v>2400</v>
      </c>
      <c r="C133" s="3">
        <v>82146</v>
      </c>
      <c r="D133" s="3">
        <v>5788714</v>
      </c>
      <c r="E133" s="3">
        <v>155464</v>
      </c>
      <c r="F133" s="3">
        <v>634177</v>
      </c>
    </row>
    <row r="134" spans="1:6" ht="15" x14ac:dyDescent="0.25">
      <c r="A134" s="2">
        <v>44658</v>
      </c>
      <c r="B134" s="3">
        <v>2089</v>
      </c>
      <c r="C134" s="3">
        <v>78302</v>
      </c>
      <c r="D134" s="3">
        <v>5794602</v>
      </c>
      <c r="E134" s="3">
        <v>155509</v>
      </c>
      <c r="F134" s="3">
        <v>194526</v>
      </c>
    </row>
    <row r="135" spans="1:6" ht="15" x14ac:dyDescent="0.25">
      <c r="A135" s="2">
        <v>44659</v>
      </c>
      <c r="B135" s="3">
        <v>1755</v>
      </c>
      <c r="C135" s="3">
        <v>76468</v>
      </c>
      <c r="D135" s="3">
        <v>5798044</v>
      </c>
      <c r="E135" s="3">
        <v>155556</v>
      </c>
      <c r="F135" s="3">
        <v>183192</v>
      </c>
    </row>
    <row r="136" spans="1:6" ht="15" x14ac:dyDescent="0.25">
      <c r="A136" s="2">
        <v>44660</v>
      </c>
      <c r="B136" s="3">
        <v>1468</v>
      </c>
      <c r="C136" s="3">
        <v>74130</v>
      </c>
      <c r="D136" s="3">
        <v>5801909</v>
      </c>
      <c r="E136" s="3">
        <v>155597</v>
      </c>
      <c r="F136" s="3">
        <v>213931</v>
      </c>
    </row>
    <row r="137" spans="1:6" ht="15" x14ac:dyDescent="0.25">
      <c r="A137" s="2">
        <v>44661</v>
      </c>
      <c r="B137" s="3">
        <v>1071</v>
      </c>
      <c r="C137" s="3">
        <v>72679</v>
      </c>
      <c r="D137" s="3">
        <v>5804402</v>
      </c>
      <c r="E137" s="3">
        <v>155626</v>
      </c>
      <c r="F137" s="3">
        <v>90366</v>
      </c>
    </row>
    <row r="138" spans="1:6" ht="15" x14ac:dyDescent="0.25">
      <c r="A138" s="2">
        <v>44662</v>
      </c>
      <c r="B138" s="3">
        <v>1196</v>
      </c>
      <c r="C138" s="3">
        <v>69849</v>
      </c>
      <c r="D138" s="3">
        <v>5808380</v>
      </c>
      <c r="E138" s="3">
        <v>155674</v>
      </c>
      <c r="F138" s="3">
        <v>110585</v>
      </c>
    </row>
    <row r="139" spans="1:6" ht="15" x14ac:dyDescent="0.25">
      <c r="A139" s="2">
        <v>44663</v>
      </c>
      <c r="B139" s="3">
        <v>1455</v>
      </c>
      <c r="C139" s="3">
        <v>67975</v>
      </c>
      <c r="D139" s="3">
        <v>5811666</v>
      </c>
      <c r="E139" s="3">
        <v>155717</v>
      </c>
      <c r="F139" s="3">
        <v>227644</v>
      </c>
    </row>
    <row r="140" spans="1:6" ht="15" x14ac:dyDescent="0.25">
      <c r="A140" s="2">
        <v>44664</v>
      </c>
      <c r="B140" s="3">
        <v>1551</v>
      </c>
      <c r="C140" s="3">
        <v>66475</v>
      </c>
      <c r="D140" s="3">
        <v>5814688</v>
      </c>
      <c r="E140" s="3">
        <v>155746</v>
      </c>
      <c r="F140" s="3">
        <v>170872</v>
      </c>
    </row>
    <row r="141" spans="1:6" ht="15" x14ac:dyDescent="0.25">
      <c r="A141" s="2">
        <v>44665</v>
      </c>
      <c r="B141" s="3">
        <v>833</v>
      </c>
      <c r="C141" s="3">
        <v>64044</v>
      </c>
      <c r="D141" s="3">
        <v>5817904</v>
      </c>
      <c r="E141" s="3">
        <v>155794</v>
      </c>
      <c r="F141" s="3">
        <v>272468</v>
      </c>
    </row>
    <row r="142" spans="1:6" ht="15" x14ac:dyDescent="0.25">
      <c r="A142" s="2">
        <v>44666</v>
      </c>
      <c r="B142" s="3">
        <v>922</v>
      </c>
      <c r="C142" s="3">
        <v>62665</v>
      </c>
      <c r="D142" s="3">
        <v>5820179</v>
      </c>
      <c r="E142" s="3">
        <v>155820</v>
      </c>
      <c r="F142" s="3">
        <v>167137</v>
      </c>
    </row>
  </sheetData>
  <hyperlinks>
    <hyperlink ref="H3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4:V146"/>
  <sheetViews>
    <sheetView tabSelected="1" topLeftCell="A15" zoomScale="90" zoomScaleNormal="90" workbookViewId="0">
      <selection activeCell="O18" sqref="O18:V18"/>
    </sheetView>
  </sheetViews>
  <sheetFormatPr defaultColWidth="12.5703125" defaultRowHeight="15.75" customHeight="1" x14ac:dyDescent="0.2"/>
  <cols>
    <col min="1" max="1" width="7.42578125" customWidth="1"/>
    <col min="2" max="2" width="14.85546875" customWidth="1"/>
    <col min="3" max="3" width="14.140625" customWidth="1"/>
    <col min="4" max="4" width="13.28515625" customWidth="1"/>
    <col min="6" max="6" width="3.28515625" customWidth="1"/>
    <col min="11" max="11" width="16.140625" customWidth="1"/>
    <col min="12" max="12" width="15.5703125" customWidth="1"/>
    <col min="13" max="13" width="2.85546875" customWidth="1"/>
    <col min="14" max="14" width="15" customWidth="1"/>
    <col min="15" max="15" width="14.42578125" customWidth="1"/>
    <col min="16" max="16" width="13.28515625" customWidth="1"/>
    <col min="18" max="18" width="15.85546875" customWidth="1"/>
    <col min="19" max="19" width="12.85546875" customWidth="1"/>
    <col min="20" max="20" width="26.7109375" customWidth="1"/>
    <col min="21" max="22" width="20.7109375" customWidth="1"/>
  </cols>
  <sheetData>
    <row r="4" spans="2:2" ht="15.75" customHeight="1" x14ac:dyDescent="0.25">
      <c r="B4" s="8"/>
    </row>
    <row r="18" spans="1:22" ht="12.75" x14ac:dyDescent="0.2">
      <c r="A18" s="24" t="s">
        <v>38</v>
      </c>
      <c r="B18" s="25"/>
      <c r="C18" s="25"/>
      <c r="D18" s="25"/>
      <c r="E18" s="26"/>
      <c r="G18" s="29" t="s">
        <v>39</v>
      </c>
      <c r="H18" s="30"/>
      <c r="I18" s="30"/>
      <c r="J18" s="30"/>
      <c r="K18" s="30"/>
      <c r="L18" s="31"/>
      <c r="O18" s="29" t="s">
        <v>40</v>
      </c>
      <c r="P18" s="30"/>
      <c r="Q18" s="30"/>
      <c r="R18" s="30"/>
      <c r="S18" s="30"/>
      <c r="T18" s="30"/>
      <c r="U18" s="30"/>
      <c r="V18" s="31"/>
    </row>
    <row r="19" spans="1:22" x14ac:dyDescent="0.2">
      <c r="A19" s="3" t="s">
        <v>41</v>
      </c>
      <c r="B19" s="9" t="s">
        <v>42</v>
      </c>
      <c r="C19" s="9" t="s">
        <v>43</v>
      </c>
      <c r="D19" s="9" t="s">
        <v>44</v>
      </c>
      <c r="E19" s="9" t="s">
        <v>45</v>
      </c>
      <c r="G19" s="10" t="s">
        <v>46</v>
      </c>
      <c r="H19" s="10" t="s">
        <v>47</v>
      </c>
      <c r="I19" s="10" t="s">
        <v>48</v>
      </c>
      <c r="J19" s="10" t="s">
        <v>49</v>
      </c>
      <c r="K19" s="3" t="s">
        <v>50</v>
      </c>
      <c r="L19" s="3" t="s">
        <v>51</v>
      </c>
      <c r="M19" s="11"/>
      <c r="N19" s="11"/>
      <c r="O19" s="3" t="s">
        <v>52</v>
      </c>
      <c r="P19" s="3" t="s">
        <v>53</v>
      </c>
      <c r="Q19" s="3" t="s">
        <v>54</v>
      </c>
      <c r="R19" s="3" t="s">
        <v>55</v>
      </c>
      <c r="S19" s="3" t="s">
        <v>56</v>
      </c>
      <c r="T19" s="3" t="s">
        <v>57</v>
      </c>
      <c r="U19" s="3" t="s">
        <v>58</v>
      </c>
      <c r="V19" s="3" t="s">
        <v>59</v>
      </c>
    </row>
    <row r="20" spans="1:22" ht="15.75" customHeight="1" x14ac:dyDescent="0.25">
      <c r="A20" s="10">
        <v>0</v>
      </c>
      <c r="B20" s="12">
        <f t="shared" ref="B20:B145" si="0">G$20-(C20+D20+E20)</f>
        <v>278529567</v>
      </c>
      <c r="C20" s="12">
        <f>'Data Covid Omicron'!F3</f>
        <v>561810</v>
      </c>
      <c r="D20" s="12">
        <f>'Data Covid Omicron'!C3</f>
        <v>8226</v>
      </c>
      <c r="E20" s="12">
        <f>'Data Covid Omicron'!D3-'Data Covid Omicron'!D2</f>
        <v>260</v>
      </c>
      <c r="G20" s="4">
        <v>279099863</v>
      </c>
      <c r="H20" s="13">
        <v>17.094999999999999</v>
      </c>
      <c r="I20" s="14">
        <f>'Data Covid Omicron'!F3</f>
        <v>561810</v>
      </c>
      <c r="J20" s="14">
        <f>'Data Covid Omicron'!B3</f>
        <v>404</v>
      </c>
      <c r="K20" s="14">
        <f>'Data Covid Omicron'!E3-'Data Covid Omicron'!E2</f>
        <v>11</v>
      </c>
      <c r="L20" s="14">
        <f>'Data Covid Omicron'!D3-'Data Covid Omicron'!D2</f>
        <v>260</v>
      </c>
      <c r="M20" s="15"/>
      <c r="N20" s="15"/>
      <c r="O20" s="16">
        <f>H20/1000*(1/365)</f>
        <v>4.6835616438356165E-5</v>
      </c>
      <c r="P20" s="16">
        <f t="shared" ref="P20:P145" si="1">I20/B20</f>
        <v>2.0170569539570641E-3</v>
      </c>
      <c r="Q20" s="16">
        <f t="shared" ref="Q20:Q145" si="2">(J20*G$20)/(B20*D20)</f>
        <v>4.9213129070624445E-2</v>
      </c>
      <c r="R20" s="16">
        <f t="shared" ref="R20:R145" si="3">L20/D20</f>
        <v>3.1607099440797475E-2</v>
      </c>
      <c r="S20" s="16">
        <f>3%</f>
        <v>0.03</v>
      </c>
      <c r="T20" s="16">
        <f t="shared" ref="T20:T145" si="4">K20/D20</f>
        <v>1.3372234378798929E-3</v>
      </c>
      <c r="U20" s="17">
        <f>90%</f>
        <v>0.9</v>
      </c>
      <c r="V20" s="16">
        <f t="shared" ref="V20:V145" si="5">10%*Q20</f>
        <v>4.9213129070624449E-3</v>
      </c>
    </row>
    <row r="21" spans="1:22" ht="12.75" x14ac:dyDescent="0.2">
      <c r="A21" s="10">
        <v>1</v>
      </c>
      <c r="B21" s="12">
        <f t="shared" si="0"/>
        <v>278418476</v>
      </c>
      <c r="C21" s="12">
        <f>'Data Covid Omicron'!F4</f>
        <v>672898</v>
      </c>
      <c r="D21" s="12">
        <f>'Data Covid Omicron'!C4</f>
        <v>8214</v>
      </c>
      <c r="E21" s="12">
        <f>'Data Covid Omicron'!D4-'Data Covid Omicron'!D3</f>
        <v>275</v>
      </c>
      <c r="G21" s="14"/>
      <c r="H21" s="14"/>
      <c r="I21" s="14">
        <f>'Data Covid Omicron'!F4</f>
        <v>672898</v>
      </c>
      <c r="J21" s="14">
        <f>'Data Covid Omicron'!B4</f>
        <v>264</v>
      </c>
      <c r="K21" s="14">
        <f>'Data Covid Omicron'!E4-'Data Covid Omicron'!E3</f>
        <v>1</v>
      </c>
      <c r="L21" s="14">
        <f>'Data Covid Omicron'!D4-'Data Covid Omicron'!D3</f>
        <v>275</v>
      </c>
      <c r="O21" s="14"/>
      <c r="P21" s="16">
        <f t="shared" si="1"/>
        <v>2.4168582834998352E-3</v>
      </c>
      <c r="Q21" s="16">
        <f t="shared" si="2"/>
        <v>3.2218906740496767E-2</v>
      </c>
      <c r="R21" s="16">
        <f t="shared" si="3"/>
        <v>3.3479425371317262E-2</v>
      </c>
      <c r="S21" s="14"/>
      <c r="T21" s="16">
        <f t="shared" si="4"/>
        <v>1.2174336498660823E-4</v>
      </c>
      <c r="U21" s="14"/>
      <c r="V21" s="16">
        <f t="shared" si="5"/>
        <v>3.221890674049677E-3</v>
      </c>
    </row>
    <row r="22" spans="1:22" ht="12.75" x14ac:dyDescent="0.2">
      <c r="A22" s="10">
        <v>2</v>
      </c>
      <c r="B22" s="12">
        <f t="shared" si="0"/>
        <v>278675561</v>
      </c>
      <c r="C22" s="12">
        <f>'Data Covid Omicron'!F5</f>
        <v>415923</v>
      </c>
      <c r="D22" s="12">
        <f>'Data Covid Omicron'!C5</f>
        <v>7960</v>
      </c>
      <c r="E22" s="12">
        <f>'Data Covid Omicron'!D5-'Data Covid Omicron'!D4</f>
        <v>419</v>
      </c>
      <c r="G22" s="14"/>
      <c r="H22" s="14"/>
      <c r="I22" s="14">
        <f>'Data Covid Omicron'!F5</f>
        <v>415923</v>
      </c>
      <c r="J22" s="14">
        <f>'Data Covid Omicron'!B5</f>
        <v>176</v>
      </c>
      <c r="K22" s="14">
        <f>'Data Covid Omicron'!E5-'Data Covid Omicron'!E4</f>
        <v>11</v>
      </c>
      <c r="L22" s="14">
        <f>'Data Covid Omicron'!D5-'Data Covid Omicron'!D4</f>
        <v>419</v>
      </c>
      <c r="O22" s="14"/>
      <c r="P22" s="16">
        <f t="shared" si="1"/>
        <v>1.4924990139339846E-3</v>
      </c>
      <c r="Q22" s="16">
        <f t="shared" si="2"/>
        <v>2.214421754491841E-2</v>
      </c>
      <c r="R22" s="16">
        <f t="shared" si="3"/>
        <v>5.2638190954773872E-2</v>
      </c>
      <c r="S22" s="14"/>
      <c r="T22" s="16">
        <f t="shared" si="4"/>
        <v>1.3819095477386936E-3</v>
      </c>
      <c r="U22" s="14"/>
      <c r="V22" s="16">
        <f t="shared" si="5"/>
        <v>2.2144217544918412E-3</v>
      </c>
    </row>
    <row r="23" spans="1:22" ht="12.75" x14ac:dyDescent="0.2">
      <c r="A23" s="10">
        <v>3</v>
      </c>
      <c r="B23" s="12">
        <f t="shared" si="0"/>
        <v>278373409</v>
      </c>
      <c r="C23" s="12">
        <f>'Data Covid Omicron'!F6</f>
        <v>718208</v>
      </c>
      <c r="D23" s="12">
        <f>'Data Covid Omicron'!C6</f>
        <v>7922</v>
      </c>
      <c r="E23" s="12">
        <f>'Data Covid Omicron'!D6-'Data Covid Omicron'!D5</f>
        <v>324</v>
      </c>
      <c r="G23" s="14"/>
      <c r="H23" s="14"/>
      <c r="I23" s="14">
        <f>'Data Covid Omicron'!F6</f>
        <v>718208</v>
      </c>
      <c r="J23" s="14">
        <f>'Data Covid Omicron'!B6</f>
        <v>294</v>
      </c>
      <c r="K23" s="14">
        <f>'Data Covid Omicron'!E6-'Data Covid Omicron'!E5</f>
        <v>11</v>
      </c>
      <c r="L23" s="14">
        <f>'Data Covid Omicron'!D6-'Data Covid Omicron'!D5</f>
        <v>324</v>
      </c>
      <c r="O23" s="14"/>
      <c r="P23" s="16">
        <f t="shared" si="1"/>
        <v>2.5800165417380078E-3</v>
      </c>
      <c r="Q23" s="16">
        <f t="shared" si="2"/>
        <v>3.7208688936560701E-2</v>
      </c>
      <c r="R23" s="16">
        <f t="shared" si="3"/>
        <v>4.0898762938651856E-2</v>
      </c>
      <c r="S23" s="14"/>
      <c r="T23" s="16">
        <f t="shared" si="4"/>
        <v>1.3885382479171926E-3</v>
      </c>
      <c r="U23" s="14"/>
      <c r="V23" s="16">
        <f t="shared" si="5"/>
        <v>3.7208688936560702E-3</v>
      </c>
    </row>
    <row r="24" spans="1:22" ht="12.75" x14ac:dyDescent="0.2">
      <c r="A24" s="10">
        <v>4</v>
      </c>
      <c r="B24" s="12">
        <f t="shared" si="0"/>
        <v>278046195</v>
      </c>
      <c r="C24" s="12">
        <f>'Data Covid Omicron'!F7</f>
        <v>1045478</v>
      </c>
      <c r="D24" s="12">
        <f>'Data Covid Omicron'!C7</f>
        <v>7883</v>
      </c>
      <c r="E24" s="12">
        <f>'Data Covid Omicron'!D7-'Data Covid Omicron'!D6</f>
        <v>307</v>
      </c>
      <c r="G24" s="14"/>
      <c r="H24" s="14"/>
      <c r="I24" s="14">
        <f>'Data Covid Omicron'!F7</f>
        <v>1045478</v>
      </c>
      <c r="J24" s="14">
        <f>'Data Covid Omicron'!B7</f>
        <v>278</v>
      </c>
      <c r="K24" s="14">
        <f>'Data Covid Omicron'!E7-'Data Covid Omicron'!E6</f>
        <v>10</v>
      </c>
      <c r="L24" s="14">
        <f>'Data Covid Omicron'!D7-'Data Covid Omicron'!D6</f>
        <v>307</v>
      </c>
      <c r="O24" s="14"/>
      <c r="P24" s="16">
        <f t="shared" si="1"/>
        <v>3.7600874200058735E-3</v>
      </c>
      <c r="Q24" s="16">
        <f t="shared" si="2"/>
        <v>3.5399402884950283E-2</v>
      </c>
      <c r="R24" s="16">
        <f t="shared" si="3"/>
        <v>3.894456425218825E-2</v>
      </c>
      <c r="S24" s="14"/>
      <c r="T24" s="16">
        <f t="shared" si="4"/>
        <v>1.2685525815045035E-3</v>
      </c>
      <c r="U24" s="14"/>
      <c r="V24" s="16">
        <f t="shared" si="5"/>
        <v>3.5399402884950283E-3</v>
      </c>
    </row>
    <row r="25" spans="1:22" ht="12.75" x14ac:dyDescent="0.2">
      <c r="A25" s="10">
        <v>5</v>
      </c>
      <c r="B25" s="12">
        <f t="shared" si="0"/>
        <v>278292376</v>
      </c>
      <c r="C25" s="12">
        <f>'Data Covid Omicron'!F8</f>
        <v>799303</v>
      </c>
      <c r="D25" s="12">
        <f>'Data Covid Omicron'!C8</f>
        <v>7796</v>
      </c>
      <c r="E25" s="12">
        <f>'Data Covid Omicron'!D8-'Data Covid Omicron'!D7</f>
        <v>388</v>
      </c>
      <c r="G25" s="14"/>
      <c r="H25" s="14"/>
      <c r="I25" s="14">
        <f>'Data Covid Omicron'!F8</f>
        <v>799303</v>
      </c>
      <c r="J25" s="14">
        <f>'Data Covid Omicron'!B8</f>
        <v>311</v>
      </c>
      <c r="K25" s="14">
        <f>'Data Covid Omicron'!E8-'Data Covid Omicron'!E7</f>
        <v>10</v>
      </c>
      <c r="L25" s="14">
        <f>'Data Covid Omicron'!D8-'Data Covid Omicron'!D7</f>
        <v>388</v>
      </c>
      <c r="O25" s="14"/>
      <c r="P25" s="16">
        <f t="shared" si="1"/>
        <v>2.8721699512170612E-3</v>
      </c>
      <c r="Q25" s="16">
        <f t="shared" si="2"/>
        <v>4.0008002914061917E-2</v>
      </c>
      <c r="R25" s="16">
        <f t="shared" si="3"/>
        <v>4.9769112365315546E-2</v>
      </c>
      <c r="S25" s="14"/>
      <c r="T25" s="16">
        <f t="shared" si="4"/>
        <v>1.2827090815802976E-3</v>
      </c>
      <c r="U25" s="14"/>
      <c r="V25" s="16">
        <f t="shared" si="5"/>
        <v>4.0008002914061922E-3</v>
      </c>
    </row>
    <row r="26" spans="1:22" ht="12.75" x14ac:dyDescent="0.2">
      <c r="A26" s="10">
        <v>6</v>
      </c>
      <c r="B26" s="12">
        <f t="shared" si="0"/>
        <v>278363645</v>
      </c>
      <c r="C26" s="12">
        <f>'Data Covid Omicron'!F9</f>
        <v>728185</v>
      </c>
      <c r="D26" s="12">
        <f>'Data Covid Omicron'!C9</f>
        <v>7705</v>
      </c>
      <c r="E26" s="12">
        <f>'Data Covid Omicron'!D9-'Data Covid Omicron'!D8</f>
        <v>328</v>
      </c>
      <c r="G26" s="14"/>
      <c r="H26" s="14"/>
      <c r="I26" s="14">
        <f>'Data Covid Omicron'!F9</f>
        <v>728185</v>
      </c>
      <c r="J26" s="14">
        <f>'Data Covid Omicron'!B9</f>
        <v>245</v>
      </c>
      <c r="K26" s="14">
        <f>'Data Covid Omicron'!E9-'Data Covid Omicron'!E8</f>
        <v>8</v>
      </c>
      <c r="L26" s="14">
        <f>'Data Covid Omicron'!D9-'Data Covid Omicron'!D8</f>
        <v>328</v>
      </c>
      <c r="O26" s="14"/>
      <c r="P26" s="16">
        <f t="shared" si="1"/>
        <v>2.6159486451616193E-3</v>
      </c>
      <c r="Q26" s="16">
        <f t="shared" si="2"/>
        <v>3.1881632396127541E-2</v>
      </c>
      <c r="R26" s="16">
        <f t="shared" si="3"/>
        <v>4.2569759896171316E-2</v>
      </c>
      <c r="S26" s="14"/>
      <c r="T26" s="16">
        <f t="shared" si="4"/>
        <v>1.0382868267358857E-3</v>
      </c>
      <c r="U26" s="14"/>
      <c r="V26" s="16">
        <f t="shared" si="5"/>
        <v>3.1881632396127541E-3</v>
      </c>
    </row>
    <row r="27" spans="1:22" ht="12.75" x14ac:dyDescent="0.2">
      <c r="A27" s="10">
        <v>7</v>
      </c>
      <c r="B27" s="12">
        <f t="shared" si="0"/>
        <v>278515133</v>
      </c>
      <c r="C27" s="12">
        <f>'Data Covid Omicron'!F10</f>
        <v>576784</v>
      </c>
      <c r="D27" s="12">
        <f>'Data Covid Omicron'!C10</f>
        <v>7632</v>
      </c>
      <c r="E27" s="12">
        <f>'Data Covid Omicron'!D10-'Data Covid Omicron'!D9</f>
        <v>314</v>
      </c>
      <c r="G27" s="14"/>
      <c r="H27" s="14"/>
      <c r="I27" s="14">
        <f>'Data Covid Omicron'!F10</f>
        <v>576784</v>
      </c>
      <c r="J27" s="14">
        <f>'Data Covid Omicron'!B10</f>
        <v>246</v>
      </c>
      <c r="K27" s="14">
        <f>'Data Covid Omicron'!E10-'Data Covid Omicron'!E9</f>
        <v>5</v>
      </c>
      <c r="L27" s="14">
        <f>'Data Covid Omicron'!D10-'Data Covid Omicron'!D9</f>
        <v>314</v>
      </c>
      <c r="O27" s="14"/>
      <c r="P27" s="16">
        <f t="shared" si="1"/>
        <v>2.0709251730318006E-3</v>
      </c>
      <c r="Q27" s="16">
        <f t="shared" si="2"/>
        <v>3.2300375516261928E-2</v>
      </c>
      <c r="R27" s="16">
        <f t="shared" si="3"/>
        <v>4.1142557651991617E-2</v>
      </c>
      <c r="S27" s="14"/>
      <c r="T27" s="16">
        <f t="shared" si="4"/>
        <v>6.5513626834381555E-4</v>
      </c>
      <c r="U27" s="14"/>
      <c r="V27" s="16">
        <f t="shared" si="5"/>
        <v>3.2300375516261929E-3</v>
      </c>
    </row>
    <row r="28" spans="1:22" ht="12.75" x14ac:dyDescent="0.2">
      <c r="A28" s="10">
        <v>8</v>
      </c>
      <c r="B28" s="12">
        <f t="shared" si="0"/>
        <v>278706076</v>
      </c>
      <c r="C28" s="12">
        <f>'Data Covid Omicron'!F11</f>
        <v>385963</v>
      </c>
      <c r="D28" s="12">
        <f>'Data Covid Omicron'!C11</f>
        <v>7526</v>
      </c>
      <c r="E28" s="12">
        <f>'Data Covid Omicron'!D11-'Data Covid Omicron'!D10</f>
        <v>298</v>
      </c>
      <c r="G28" s="14"/>
      <c r="H28" s="14"/>
      <c r="I28" s="14">
        <f>'Data Covid Omicron'!F11</f>
        <v>385963</v>
      </c>
      <c r="J28" s="14">
        <f>'Data Covid Omicron'!B11</f>
        <v>196</v>
      </c>
      <c r="K28" s="14">
        <f>'Data Covid Omicron'!E11-'Data Covid Omicron'!E10</f>
        <v>4</v>
      </c>
      <c r="L28" s="14">
        <f>'Data Covid Omicron'!D11-'Data Covid Omicron'!D10</f>
        <v>298</v>
      </c>
      <c r="O28" s="14"/>
      <c r="P28" s="16">
        <f t="shared" si="1"/>
        <v>1.3848388436282244E-3</v>
      </c>
      <c r="Q28" s="16">
        <f t="shared" si="2"/>
        <v>2.6079847281425077E-2</v>
      </c>
      <c r="R28" s="16">
        <f t="shared" si="3"/>
        <v>3.9596066967844804E-2</v>
      </c>
      <c r="S28" s="14"/>
      <c r="T28" s="16">
        <f t="shared" si="4"/>
        <v>5.3149083178315171E-4</v>
      </c>
      <c r="U28" s="14"/>
      <c r="V28" s="16">
        <f t="shared" si="5"/>
        <v>2.6079847281425079E-3</v>
      </c>
    </row>
    <row r="29" spans="1:22" ht="12.75" x14ac:dyDescent="0.2">
      <c r="A29" s="10">
        <v>9</v>
      </c>
      <c r="B29" s="12">
        <f t="shared" si="0"/>
        <v>278876225</v>
      </c>
      <c r="C29" s="12">
        <f>'Data Covid Omicron'!F12</f>
        <v>215991</v>
      </c>
      <c r="D29" s="12">
        <f>'Data Covid Omicron'!C12</f>
        <v>5642</v>
      </c>
      <c r="E29" s="12">
        <f>'Data Covid Omicron'!D12-'Data Covid Omicron'!D11</f>
        <v>2005</v>
      </c>
      <c r="G29" s="14"/>
      <c r="H29" s="14"/>
      <c r="I29" s="14">
        <f>'Data Covid Omicron'!F12</f>
        <v>215991</v>
      </c>
      <c r="J29" s="14">
        <f>'Data Covid Omicron'!B12</f>
        <v>130</v>
      </c>
      <c r="K29" s="14">
        <f>'Data Covid Omicron'!E12-'Data Covid Omicron'!E11</f>
        <v>9</v>
      </c>
      <c r="L29" s="14">
        <f>'Data Covid Omicron'!D12-'Data Covid Omicron'!D11</f>
        <v>2005</v>
      </c>
      <c r="O29" s="14"/>
      <c r="P29" s="16">
        <f t="shared" si="1"/>
        <v>7.7450489011747059E-4</v>
      </c>
      <c r="Q29" s="16">
        <f t="shared" si="2"/>
        <v>2.3059952204082076E-2</v>
      </c>
      <c r="R29" s="16">
        <f t="shared" si="3"/>
        <v>0.35537043601559731</v>
      </c>
      <c r="S29" s="14"/>
      <c r="T29" s="16">
        <f t="shared" si="4"/>
        <v>1.5951790145338532E-3</v>
      </c>
      <c r="U29" s="14"/>
      <c r="V29" s="16">
        <f t="shared" si="5"/>
        <v>2.3059952204082077E-3</v>
      </c>
    </row>
    <row r="30" spans="1:22" ht="12.75" x14ac:dyDescent="0.2">
      <c r="A30" s="10">
        <v>10</v>
      </c>
      <c r="B30" s="12">
        <f t="shared" si="0"/>
        <v>278494105</v>
      </c>
      <c r="C30" s="12">
        <f>'Data Covid Omicron'!F13</f>
        <v>599872</v>
      </c>
      <c r="D30" s="12">
        <f>'Data Covid Omicron'!C13</f>
        <v>5466</v>
      </c>
      <c r="E30" s="12">
        <f>'Data Covid Omicron'!D13-'Data Covid Omicron'!D12</f>
        <v>420</v>
      </c>
      <c r="G30" s="14"/>
      <c r="H30" s="14"/>
      <c r="I30" s="14">
        <f>'Data Covid Omicron'!F13</f>
        <v>599872</v>
      </c>
      <c r="J30" s="14">
        <f>'Data Covid Omicron'!B13</f>
        <v>216</v>
      </c>
      <c r="K30" s="14">
        <f>'Data Covid Omicron'!E13-'Data Covid Omicron'!E12</f>
        <v>17</v>
      </c>
      <c r="L30" s="14">
        <f>'Data Covid Omicron'!D13-'Data Covid Omicron'!D12</f>
        <v>420</v>
      </c>
      <c r="O30" s="14"/>
      <c r="P30" s="16">
        <f t="shared" si="1"/>
        <v>2.1539845520248983E-3</v>
      </c>
      <c r="Q30" s="16">
        <f t="shared" si="2"/>
        <v>3.9602968504253391E-2</v>
      </c>
      <c r="R30" s="16">
        <f t="shared" si="3"/>
        <v>7.6838638858397368E-2</v>
      </c>
      <c r="S30" s="14"/>
      <c r="T30" s="16">
        <f t="shared" si="4"/>
        <v>3.1101353823637027E-3</v>
      </c>
      <c r="U30" s="14"/>
      <c r="V30" s="16">
        <f t="shared" si="5"/>
        <v>3.960296850425339E-3</v>
      </c>
    </row>
    <row r="31" spans="1:22" ht="12.75" x14ac:dyDescent="0.2">
      <c r="A31" s="10">
        <v>11</v>
      </c>
      <c r="B31" s="12">
        <f t="shared" si="0"/>
        <v>278460321</v>
      </c>
      <c r="C31" s="12">
        <f>'Data Covid Omicron'!F14</f>
        <v>633828</v>
      </c>
      <c r="D31" s="12">
        <f>'Data Covid Omicron'!C14</f>
        <v>5363</v>
      </c>
      <c r="E31" s="12">
        <f>'Data Covid Omicron'!D14-'Data Covid Omicron'!D13</f>
        <v>351</v>
      </c>
      <c r="G31" s="14"/>
      <c r="H31" s="14"/>
      <c r="I31" s="14">
        <f>'Data Covid Omicron'!F14</f>
        <v>633828</v>
      </c>
      <c r="J31" s="14">
        <f>'Data Covid Omicron'!B14</f>
        <v>264</v>
      </c>
      <c r="K31" s="14">
        <f>'Data Covid Omicron'!E14-'Data Covid Omicron'!E13</f>
        <v>16</v>
      </c>
      <c r="L31" s="14">
        <f>'Data Covid Omicron'!D14-'Data Covid Omicron'!D13</f>
        <v>351</v>
      </c>
      <c r="O31" s="14"/>
      <c r="P31" s="16">
        <f t="shared" si="1"/>
        <v>2.2761878522721377E-3</v>
      </c>
      <c r="Q31" s="16">
        <f t="shared" si="2"/>
        <v>4.9339237528904241E-2</v>
      </c>
      <c r="R31" s="16">
        <f t="shared" si="3"/>
        <v>6.5448443035614395E-2</v>
      </c>
      <c r="S31" s="14"/>
      <c r="T31" s="16">
        <f t="shared" si="4"/>
        <v>2.9834048107402573E-3</v>
      </c>
      <c r="U31" s="14"/>
      <c r="V31" s="16">
        <f t="shared" si="5"/>
        <v>4.9339237528904243E-3</v>
      </c>
    </row>
    <row r="32" spans="1:22" ht="12.75" x14ac:dyDescent="0.2">
      <c r="A32" s="10">
        <v>12</v>
      </c>
      <c r="B32" s="12">
        <f t="shared" si="0"/>
        <v>278404052</v>
      </c>
      <c r="C32" s="12">
        <f>'Data Covid Omicron'!F15</f>
        <v>690237</v>
      </c>
      <c r="D32" s="12">
        <f>'Data Covid Omicron'!C15</f>
        <v>5278</v>
      </c>
      <c r="E32" s="12">
        <f>'Data Covid Omicron'!D15-'Data Covid Omicron'!D14</f>
        <v>296</v>
      </c>
      <c r="G32" s="14"/>
      <c r="H32" s="14"/>
      <c r="I32" s="14">
        <f>'Data Covid Omicron'!F15</f>
        <v>690237</v>
      </c>
      <c r="J32" s="14">
        <f>'Data Covid Omicron'!B15</f>
        <v>220</v>
      </c>
      <c r="K32" s="14">
        <f>'Data Covid Omicron'!E15-'Data Covid Omicron'!E14</f>
        <v>9</v>
      </c>
      <c r="L32" s="14">
        <f>'Data Covid Omicron'!D15-'Data Covid Omicron'!D14</f>
        <v>296</v>
      </c>
      <c r="O32" s="14"/>
      <c r="P32" s="16">
        <f t="shared" si="1"/>
        <v>2.4792634842829083E-3</v>
      </c>
      <c r="Q32" s="16">
        <f t="shared" si="2"/>
        <v>4.1786631800646692E-2</v>
      </c>
      <c r="R32" s="16">
        <f t="shared" si="3"/>
        <v>5.6081849185297461E-2</v>
      </c>
      <c r="S32" s="14"/>
      <c r="T32" s="16">
        <f t="shared" si="4"/>
        <v>1.7051913603637742E-3</v>
      </c>
      <c r="U32" s="14"/>
      <c r="V32" s="16">
        <f t="shared" si="5"/>
        <v>4.1786631800646698E-3</v>
      </c>
    </row>
    <row r="33" spans="1:22" ht="12.75" x14ac:dyDescent="0.2">
      <c r="A33" s="10">
        <v>13</v>
      </c>
      <c r="B33" s="12">
        <f t="shared" si="0"/>
        <v>278449311</v>
      </c>
      <c r="C33" s="12">
        <f>'Data Covid Omicron'!F16</f>
        <v>645087</v>
      </c>
      <c r="D33" s="12">
        <f>'Data Covid Omicron'!C16</f>
        <v>5154</v>
      </c>
      <c r="E33" s="12">
        <f>'Data Covid Omicron'!D16-'Data Covid Omicron'!D15</f>
        <v>311</v>
      </c>
      <c r="G33" s="14"/>
      <c r="H33" s="14"/>
      <c r="I33" s="14">
        <f>'Data Covid Omicron'!F16</f>
        <v>645087</v>
      </c>
      <c r="J33" s="14">
        <f>'Data Covid Omicron'!B16</f>
        <v>192</v>
      </c>
      <c r="K33" s="14">
        <f>'Data Covid Omicron'!E16-'Data Covid Omicron'!E15</f>
        <v>5</v>
      </c>
      <c r="L33" s="14">
        <f>'Data Covid Omicron'!D16-'Data Covid Omicron'!D15</f>
        <v>311</v>
      </c>
      <c r="O33" s="14"/>
      <c r="P33" s="16">
        <f t="shared" si="1"/>
        <v>2.3167125021185632E-3</v>
      </c>
      <c r="Q33" s="16">
        <f t="shared" si="2"/>
        <v>3.7339654074208833E-2</v>
      </c>
      <c r="R33" s="16">
        <f t="shared" si="3"/>
        <v>6.0341482343810635E-2</v>
      </c>
      <c r="S33" s="14"/>
      <c r="T33" s="16">
        <f t="shared" si="4"/>
        <v>9.7012029491656967E-4</v>
      </c>
      <c r="U33" s="14"/>
      <c r="V33" s="16">
        <f t="shared" si="5"/>
        <v>3.7339654074208836E-3</v>
      </c>
    </row>
    <row r="34" spans="1:22" ht="12.75" x14ac:dyDescent="0.2">
      <c r="A34" s="10">
        <v>14</v>
      </c>
      <c r="B34" s="12">
        <f t="shared" si="0"/>
        <v>278443826</v>
      </c>
      <c r="C34" s="12">
        <f>'Data Covid Omicron'!F17</f>
        <v>650661</v>
      </c>
      <c r="D34" s="12">
        <f>'Data Covid Omicron'!C17</f>
        <v>5186</v>
      </c>
      <c r="E34" s="12">
        <f>'Data Covid Omicron'!D17-'Data Covid Omicron'!D16</f>
        <v>190</v>
      </c>
      <c r="G34" s="14"/>
      <c r="H34" s="14"/>
      <c r="I34" s="14">
        <f>'Data Covid Omicron'!F17</f>
        <v>650661</v>
      </c>
      <c r="J34" s="14">
        <f>'Data Covid Omicron'!B17</f>
        <v>228</v>
      </c>
      <c r="K34" s="14">
        <f>'Data Covid Omicron'!E17-'Data Covid Omicron'!E16</f>
        <v>6</v>
      </c>
      <c r="L34" s="14">
        <f>'Data Covid Omicron'!D17-'Data Covid Omicron'!D16</f>
        <v>190</v>
      </c>
      <c r="O34" s="14"/>
      <c r="P34" s="16">
        <f t="shared" si="1"/>
        <v>2.3367765389059121E-3</v>
      </c>
      <c r="Q34" s="16">
        <f t="shared" si="2"/>
        <v>4.4068103956134551E-2</v>
      </c>
      <c r="R34" s="16">
        <f t="shared" si="3"/>
        <v>3.6637099884303893E-2</v>
      </c>
      <c r="S34" s="14"/>
      <c r="T34" s="16">
        <f t="shared" si="4"/>
        <v>1.1569610489780178E-3</v>
      </c>
      <c r="U34" s="14"/>
      <c r="V34" s="16">
        <f t="shared" si="5"/>
        <v>4.4068103956134549E-3</v>
      </c>
    </row>
    <row r="35" spans="1:22" ht="12.75" x14ac:dyDescent="0.2">
      <c r="A35" s="10">
        <v>15</v>
      </c>
      <c r="B35" s="12">
        <f t="shared" si="0"/>
        <v>278629596</v>
      </c>
      <c r="C35" s="12">
        <f>'Data Covid Omicron'!F18</f>
        <v>464925</v>
      </c>
      <c r="D35" s="12">
        <f>'Data Covid Omicron'!C18</f>
        <v>5158</v>
      </c>
      <c r="E35" s="12">
        <f>'Data Covid Omicron'!D18-'Data Covid Omicron'!D17</f>
        <v>184</v>
      </c>
      <c r="G35" s="14"/>
      <c r="H35" s="14"/>
      <c r="I35" s="14">
        <f>'Data Covid Omicron'!F18</f>
        <v>464925</v>
      </c>
      <c r="J35" s="14">
        <f>'Data Covid Omicron'!B18</f>
        <v>163</v>
      </c>
      <c r="K35" s="14">
        <f>'Data Covid Omicron'!E18-'Data Covid Omicron'!E17</f>
        <v>7</v>
      </c>
      <c r="L35" s="14">
        <f>'Data Covid Omicron'!D18-'Data Covid Omicron'!D17</f>
        <v>184</v>
      </c>
      <c r="O35" s="14"/>
      <c r="P35" s="16">
        <f t="shared" si="1"/>
        <v>1.6686131217733238E-3</v>
      </c>
      <c r="Q35" s="16">
        <f t="shared" si="2"/>
        <v>3.1654732268549875E-2</v>
      </c>
      <c r="R35" s="16">
        <f t="shared" si="3"/>
        <v>3.567274137262505E-2</v>
      </c>
      <c r="S35" s="14"/>
      <c r="T35" s="16">
        <f t="shared" si="4"/>
        <v>1.3571151609150834E-3</v>
      </c>
      <c r="U35" s="14"/>
      <c r="V35" s="16">
        <f t="shared" si="5"/>
        <v>3.1654732268549877E-3</v>
      </c>
    </row>
    <row r="36" spans="1:22" ht="12.75" x14ac:dyDescent="0.2">
      <c r="A36" s="10">
        <v>16</v>
      </c>
      <c r="B36" s="12">
        <f t="shared" si="0"/>
        <v>278905936</v>
      </c>
      <c r="C36" s="12">
        <f>'Data Covid Omicron'!F19</f>
        <v>188675</v>
      </c>
      <c r="D36" s="12">
        <f>'Data Covid Omicron'!C19</f>
        <v>4974</v>
      </c>
      <c r="E36" s="12">
        <f>'Data Covid Omicron'!D19-'Data Covid Omicron'!D18</f>
        <v>278</v>
      </c>
      <c r="G36" s="14"/>
      <c r="H36" s="14"/>
      <c r="I36" s="14">
        <f>'Data Covid Omicron'!F19</f>
        <v>188675</v>
      </c>
      <c r="J36" s="14">
        <f>'Data Covid Omicron'!B19</f>
        <v>106</v>
      </c>
      <c r="K36" s="14">
        <f>'Data Covid Omicron'!E19-'Data Covid Omicron'!E18</f>
        <v>12</v>
      </c>
      <c r="L36" s="14">
        <f>'Data Covid Omicron'!D19-'Data Covid Omicron'!D18</f>
        <v>278</v>
      </c>
      <c r="O36" s="14"/>
      <c r="P36" s="16">
        <f t="shared" si="1"/>
        <v>6.7648255431895863E-4</v>
      </c>
      <c r="Q36" s="16">
        <f t="shared" si="2"/>
        <v>2.1325633937924148E-2</v>
      </c>
      <c r="R36" s="16">
        <f t="shared" si="3"/>
        <v>5.5890631282669884E-2</v>
      </c>
      <c r="S36" s="14"/>
      <c r="T36" s="16">
        <f t="shared" si="4"/>
        <v>2.4125452352231603E-3</v>
      </c>
      <c r="U36" s="14"/>
      <c r="V36" s="16">
        <f t="shared" si="5"/>
        <v>2.132563393792415E-3</v>
      </c>
    </row>
    <row r="37" spans="1:22" ht="12.75" x14ac:dyDescent="0.2">
      <c r="A37" s="10">
        <v>17</v>
      </c>
      <c r="B37" s="12">
        <f t="shared" si="0"/>
        <v>278555250</v>
      </c>
      <c r="C37" s="12">
        <f>'Data Covid Omicron'!F20</f>
        <v>539461</v>
      </c>
      <c r="D37" s="12">
        <f>'Data Covid Omicron'!C20</f>
        <v>4905</v>
      </c>
      <c r="E37" s="12">
        <f>'Data Covid Omicron'!D20-'Data Covid Omicron'!D19</f>
        <v>247</v>
      </c>
      <c r="G37" s="14"/>
      <c r="H37" s="14"/>
      <c r="I37" s="14">
        <f>'Data Covid Omicron'!F20</f>
        <v>539461</v>
      </c>
      <c r="J37" s="14">
        <f>'Data Covid Omicron'!B20</f>
        <v>190</v>
      </c>
      <c r="K37" s="14">
        <f>'Data Covid Omicron'!E20-'Data Covid Omicron'!E19</f>
        <v>12</v>
      </c>
      <c r="L37" s="14">
        <f>'Data Covid Omicron'!D20-'Data Covid Omicron'!D19</f>
        <v>247</v>
      </c>
      <c r="O37" s="14"/>
      <c r="P37" s="16">
        <f t="shared" si="1"/>
        <v>1.9366391407090694E-3</v>
      </c>
      <c r="Q37" s="16">
        <f t="shared" si="2"/>
        <v>3.8811717751076419E-2</v>
      </c>
      <c r="R37" s="16">
        <f t="shared" si="3"/>
        <v>5.0356778797145771E-2</v>
      </c>
      <c r="S37" s="14"/>
      <c r="T37" s="16">
        <f t="shared" si="4"/>
        <v>2.4464831804281344E-3</v>
      </c>
      <c r="U37" s="14"/>
      <c r="V37" s="16">
        <f t="shared" si="5"/>
        <v>3.8811717751076422E-3</v>
      </c>
    </row>
    <row r="38" spans="1:22" ht="12.75" x14ac:dyDescent="0.2">
      <c r="A38" s="10">
        <v>18</v>
      </c>
      <c r="B38" s="12">
        <f t="shared" si="0"/>
        <v>278210924</v>
      </c>
      <c r="C38" s="12">
        <f>'Data Covid Omicron'!F21</f>
        <v>883838</v>
      </c>
      <c r="D38" s="12">
        <f>'Data Covid Omicron'!C21</f>
        <v>4864</v>
      </c>
      <c r="E38" s="12">
        <f>'Data Covid Omicron'!D21-'Data Covid Omicron'!D20</f>
        <v>237</v>
      </c>
      <c r="G38" s="14"/>
      <c r="H38" s="14"/>
      <c r="I38" s="14">
        <f>'Data Covid Omicron'!F21</f>
        <v>883838</v>
      </c>
      <c r="J38" s="14">
        <f>'Data Covid Omicron'!B21</f>
        <v>205</v>
      </c>
      <c r="K38" s="14">
        <f>'Data Covid Omicron'!E21-'Data Covid Omicron'!E20</f>
        <v>9</v>
      </c>
      <c r="L38" s="14">
        <f>'Data Covid Omicron'!D21-'Data Covid Omicron'!D20</f>
        <v>237</v>
      </c>
      <c r="O38" s="14"/>
      <c r="P38" s="16">
        <f t="shared" si="1"/>
        <v>3.1768630336025195E-3</v>
      </c>
      <c r="Q38" s="16">
        <f t="shared" si="2"/>
        <v>4.2281047614902187E-2</v>
      </c>
      <c r="R38" s="16">
        <f t="shared" si="3"/>
        <v>4.8725328947368418E-2</v>
      </c>
      <c r="S38" s="14"/>
      <c r="T38" s="16">
        <f t="shared" si="4"/>
        <v>1.8503289473684209E-3</v>
      </c>
      <c r="U38" s="14"/>
      <c r="V38" s="16">
        <f t="shared" si="5"/>
        <v>4.2281047614902189E-3</v>
      </c>
    </row>
    <row r="39" spans="1:22" ht="12.75" x14ac:dyDescent="0.2">
      <c r="A39" s="10">
        <v>19</v>
      </c>
      <c r="B39" s="12">
        <f t="shared" si="0"/>
        <v>278378831</v>
      </c>
      <c r="C39" s="12">
        <f>'Data Covid Omicron'!F22</f>
        <v>715965</v>
      </c>
      <c r="D39" s="12">
        <f>'Data Covid Omicron'!C22</f>
        <v>4833</v>
      </c>
      <c r="E39" s="12">
        <f>'Data Covid Omicron'!D22-'Data Covid Omicron'!D21</f>
        <v>234</v>
      </c>
      <c r="G39" s="14"/>
      <c r="H39" s="14"/>
      <c r="I39" s="14">
        <f>'Data Covid Omicron'!F22</f>
        <v>715965</v>
      </c>
      <c r="J39" s="14">
        <f>'Data Covid Omicron'!B22</f>
        <v>213</v>
      </c>
      <c r="K39" s="14">
        <f>'Data Covid Omicron'!E22-'Data Covid Omicron'!E21</f>
        <v>10</v>
      </c>
      <c r="L39" s="14">
        <f>'Data Covid Omicron'!D22-'Data Covid Omicron'!D21</f>
        <v>234</v>
      </c>
      <c r="O39" s="14"/>
      <c r="P39" s="16">
        <f t="shared" si="1"/>
        <v>2.5719089250719643E-3</v>
      </c>
      <c r="Q39" s="16">
        <f t="shared" si="2"/>
        <v>4.4186156339261179E-2</v>
      </c>
      <c r="R39" s="16">
        <f t="shared" si="3"/>
        <v>4.8417132216014895E-2</v>
      </c>
      <c r="S39" s="14"/>
      <c r="T39" s="16">
        <f t="shared" si="4"/>
        <v>2.0691082143596108E-3</v>
      </c>
      <c r="U39" s="14"/>
      <c r="V39" s="16">
        <f t="shared" si="5"/>
        <v>4.4186156339261181E-3</v>
      </c>
    </row>
    <row r="40" spans="1:22" ht="12.75" x14ac:dyDescent="0.2">
      <c r="A40" s="10">
        <v>20</v>
      </c>
      <c r="B40" s="12">
        <f t="shared" si="0"/>
        <v>278312329</v>
      </c>
      <c r="C40" s="12">
        <f>'Data Covid Omicron'!F23</f>
        <v>782417</v>
      </c>
      <c r="D40" s="12">
        <f>'Data Covid Omicron'!C23</f>
        <v>4912</v>
      </c>
      <c r="E40" s="12">
        <f>'Data Covid Omicron'!D23-'Data Covid Omicron'!D22</f>
        <v>205</v>
      </c>
      <c r="G40" s="14"/>
      <c r="H40" s="14"/>
      <c r="I40" s="14">
        <f>'Data Covid Omicron'!F23</f>
        <v>782417</v>
      </c>
      <c r="J40" s="14">
        <f>'Data Covid Omicron'!B23</f>
        <v>291</v>
      </c>
      <c r="K40" s="14">
        <f>'Data Covid Omicron'!E23-'Data Covid Omicron'!E22</f>
        <v>7</v>
      </c>
      <c r="L40" s="14">
        <f>'Data Covid Omicron'!D23-'Data Covid Omicron'!D22</f>
        <v>205</v>
      </c>
      <c r="O40" s="14"/>
      <c r="P40" s="16">
        <f t="shared" si="1"/>
        <v>2.81129119508033E-3</v>
      </c>
      <c r="Q40" s="16">
        <f t="shared" si="2"/>
        <v>5.9410308634158401E-2</v>
      </c>
      <c r="R40" s="16">
        <f t="shared" si="3"/>
        <v>4.1734527687296415E-2</v>
      </c>
      <c r="S40" s="14"/>
      <c r="T40" s="16">
        <f t="shared" si="4"/>
        <v>1.4250814332247557E-3</v>
      </c>
      <c r="U40" s="14"/>
      <c r="V40" s="16">
        <f t="shared" si="5"/>
        <v>5.9410308634158405E-3</v>
      </c>
    </row>
    <row r="41" spans="1:22" ht="12.75" x14ac:dyDescent="0.2">
      <c r="A41" s="10">
        <v>21</v>
      </c>
      <c r="B41" s="12">
        <f t="shared" si="0"/>
        <v>278479096</v>
      </c>
      <c r="C41" s="12">
        <f>'Data Covid Omicron'!F24</f>
        <v>615635</v>
      </c>
      <c r="D41" s="12">
        <f>'Data Covid Omicron'!C24</f>
        <v>4918</v>
      </c>
      <c r="E41" s="12">
        <f>'Data Covid Omicron'!D24-'Data Covid Omicron'!D23</f>
        <v>214</v>
      </c>
      <c r="G41" s="14"/>
      <c r="H41" s="14"/>
      <c r="I41" s="14">
        <f>'Data Covid Omicron'!F24</f>
        <v>615635</v>
      </c>
      <c r="J41" s="14">
        <f>'Data Covid Omicron'!B24</f>
        <v>232</v>
      </c>
      <c r="K41" s="14">
        <f>'Data Covid Omicron'!E24-'Data Covid Omicron'!E23</f>
        <v>12</v>
      </c>
      <c r="L41" s="14">
        <f>'Data Covid Omicron'!D24-'Data Covid Omicron'!D23</f>
        <v>214</v>
      </c>
      <c r="O41" s="14"/>
      <c r="P41" s="16">
        <f t="shared" si="1"/>
        <v>2.2107045334562561E-3</v>
      </c>
      <c r="Q41" s="16">
        <f t="shared" si="2"/>
        <v>4.7278804169120232E-2</v>
      </c>
      <c r="R41" s="16">
        <f t="shared" si="3"/>
        <v>4.3513623424156163E-2</v>
      </c>
      <c r="S41" s="14"/>
      <c r="T41" s="16">
        <f t="shared" si="4"/>
        <v>2.4400162667751117E-3</v>
      </c>
      <c r="U41" s="14"/>
      <c r="V41" s="16">
        <f t="shared" si="5"/>
        <v>4.7278804169120234E-3</v>
      </c>
    </row>
    <row r="42" spans="1:22" ht="12.75" x14ac:dyDescent="0.2">
      <c r="A42" s="10">
        <v>22</v>
      </c>
      <c r="B42" s="12">
        <f t="shared" si="0"/>
        <v>278679395</v>
      </c>
      <c r="C42" s="12">
        <f>'Data Covid Omicron'!F25</f>
        <v>415390</v>
      </c>
      <c r="D42" s="12">
        <f>'Data Covid Omicron'!C25</f>
        <v>4923</v>
      </c>
      <c r="E42" s="12">
        <f>'Data Covid Omicron'!D25-'Data Covid Omicron'!D24</f>
        <v>155</v>
      </c>
      <c r="G42" s="14"/>
      <c r="H42" s="14"/>
      <c r="I42" s="14">
        <f>'Data Covid Omicron'!F25</f>
        <v>415390</v>
      </c>
      <c r="J42" s="14">
        <f>'Data Covid Omicron'!B25</f>
        <v>164</v>
      </c>
      <c r="K42" s="14">
        <f>'Data Covid Omicron'!E25-'Data Covid Omicron'!E24</f>
        <v>4</v>
      </c>
      <c r="L42" s="14">
        <f>'Data Covid Omicron'!D25-'Data Covid Omicron'!D24</f>
        <v>155</v>
      </c>
      <c r="O42" s="14"/>
      <c r="P42" s="16">
        <f t="shared" si="1"/>
        <v>1.4905658884468297E-3</v>
      </c>
      <c r="Q42" s="16">
        <f t="shared" si="2"/>
        <v>3.3363282786359555E-2</v>
      </c>
      <c r="R42" s="16">
        <f t="shared" si="3"/>
        <v>3.148486695104611E-2</v>
      </c>
      <c r="S42" s="14"/>
      <c r="T42" s="16">
        <f t="shared" si="4"/>
        <v>8.1251269551086737E-4</v>
      </c>
      <c r="U42" s="14"/>
      <c r="V42" s="16">
        <f t="shared" si="5"/>
        <v>3.3363282786359558E-3</v>
      </c>
    </row>
    <row r="43" spans="1:22" ht="12.75" x14ac:dyDescent="0.2">
      <c r="A43" s="10">
        <v>23</v>
      </c>
      <c r="B43" s="12">
        <f t="shared" si="0"/>
        <v>278966203</v>
      </c>
      <c r="C43" s="12">
        <f>'Data Covid Omicron'!F26</f>
        <v>128615</v>
      </c>
      <c r="D43" s="12">
        <f>'Data Covid Omicron'!C26</f>
        <v>4829</v>
      </c>
      <c r="E43" s="12">
        <f>'Data Covid Omicron'!D26-'Data Covid Omicron'!D25</f>
        <v>216</v>
      </c>
      <c r="G43" s="14"/>
      <c r="H43" s="14"/>
      <c r="I43" s="14">
        <f>'Data Covid Omicron'!F26</f>
        <v>128615</v>
      </c>
      <c r="J43" s="14">
        <f>'Data Covid Omicron'!B26</f>
        <v>133</v>
      </c>
      <c r="K43" s="14">
        <f>'Data Covid Omicron'!E26-'Data Covid Omicron'!E25</f>
        <v>11</v>
      </c>
      <c r="L43" s="14">
        <f>'Data Covid Omicron'!D26-'Data Covid Omicron'!D25</f>
        <v>216</v>
      </c>
      <c r="O43" s="14"/>
      <c r="P43" s="16">
        <f t="shared" si="1"/>
        <v>4.6104151189956156E-4</v>
      </c>
      <c r="Q43" s="16">
        <f t="shared" si="2"/>
        <v>2.7555130208449755E-2</v>
      </c>
      <c r="R43" s="16">
        <f t="shared" si="3"/>
        <v>4.4729757713812386E-2</v>
      </c>
      <c r="S43" s="14"/>
      <c r="T43" s="16">
        <f t="shared" si="4"/>
        <v>2.2779043280182231E-3</v>
      </c>
      <c r="U43" s="14"/>
      <c r="V43" s="16">
        <f t="shared" si="5"/>
        <v>2.7555130208449757E-3</v>
      </c>
    </row>
    <row r="44" spans="1:22" ht="12.75" x14ac:dyDescent="0.2">
      <c r="A44" s="10">
        <v>24</v>
      </c>
      <c r="B44" s="12">
        <f t="shared" si="0"/>
        <v>278568994</v>
      </c>
      <c r="C44" s="12">
        <f>'Data Covid Omicron'!F27</f>
        <v>525835</v>
      </c>
      <c r="D44" s="12">
        <f>'Data Covid Omicron'!C27</f>
        <v>4829</v>
      </c>
      <c r="E44" s="12">
        <f>'Data Covid Omicron'!D27-'Data Covid Omicron'!D26</f>
        <v>205</v>
      </c>
      <c r="G44" s="14"/>
      <c r="H44" s="14"/>
      <c r="I44" s="14">
        <f>'Data Covid Omicron'!F27</f>
        <v>525835</v>
      </c>
      <c r="J44" s="14">
        <f>'Data Covid Omicron'!B27</f>
        <v>216</v>
      </c>
      <c r="K44" s="14">
        <f>'Data Covid Omicron'!E27-'Data Covid Omicron'!E26</f>
        <v>11</v>
      </c>
      <c r="L44" s="14">
        <f>'Data Covid Omicron'!D27-'Data Covid Omicron'!D26</f>
        <v>205</v>
      </c>
      <c r="O44" s="14"/>
      <c r="P44" s="16">
        <f t="shared" si="1"/>
        <v>1.8876293174250399E-3</v>
      </c>
      <c r="Q44" s="16">
        <f t="shared" si="2"/>
        <v>4.4814999224027888E-2</v>
      </c>
      <c r="R44" s="16">
        <f t="shared" si="3"/>
        <v>4.2451853385794158E-2</v>
      </c>
      <c r="S44" s="14"/>
      <c r="T44" s="16">
        <f t="shared" si="4"/>
        <v>2.2779043280182231E-3</v>
      </c>
      <c r="U44" s="14"/>
      <c r="V44" s="16">
        <f t="shared" si="5"/>
        <v>4.4814999224027886E-3</v>
      </c>
    </row>
    <row r="45" spans="1:22" ht="12.75" x14ac:dyDescent="0.2">
      <c r="A45" s="10">
        <v>25</v>
      </c>
      <c r="B45" s="12">
        <f t="shared" si="0"/>
        <v>278260823</v>
      </c>
      <c r="C45" s="12">
        <f>'Data Covid Omicron'!F28</f>
        <v>834042</v>
      </c>
      <c r="D45" s="12">
        <f>'Data Covid Omicron'!C28</f>
        <v>4746</v>
      </c>
      <c r="E45" s="12">
        <f>'Data Covid Omicron'!D28-'Data Covid Omicron'!D27</f>
        <v>252</v>
      </c>
      <c r="G45" s="14"/>
      <c r="H45" s="14"/>
      <c r="I45" s="14">
        <f>'Data Covid Omicron'!F28</f>
        <v>834042</v>
      </c>
      <c r="J45" s="14">
        <f>'Data Covid Omicron'!B28</f>
        <v>179</v>
      </c>
      <c r="K45" s="14">
        <f>'Data Covid Omicron'!E28-'Data Covid Omicron'!E27</f>
        <v>10</v>
      </c>
      <c r="L45" s="14">
        <f>'Data Covid Omicron'!D28-'Data Covid Omicron'!D27</f>
        <v>252</v>
      </c>
      <c r="O45" s="14"/>
      <c r="P45" s="16">
        <f t="shared" si="1"/>
        <v>2.9973389390859379E-3</v>
      </c>
      <c r="Q45" s="16">
        <f t="shared" si="2"/>
        <v>3.7829696331715533E-2</v>
      </c>
      <c r="R45" s="16">
        <f t="shared" si="3"/>
        <v>5.3097345132743362E-2</v>
      </c>
      <c r="S45" s="14"/>
      <c r="T45" s="16">
        <f t="shared" si="4"/>
        <v>2.1070375052675938E-3</v>
      </c>
      <c r="U45" s="14"/>
      <c r="V45" s="16">
        <f t="shared" si="5"/>
        <v>3.7829696331715536E-3</v>
      </c>
    </row>
    <row r="46" spans="1:22" ht="12.75" x14ac:dyDescent="0.2">
      <c r="A46" s="10">
        <v>26</v>
      </c>
      <c r="B46" s="12">
        <f t="shared" si="0"/>
        <v>278377973</v>
      </c>
      <c r="C46" s="12">
        <f>'Data Covid Omicron'!F29</f>
        <v>717016</v>
      </c>
      <c r="D46" s="12">
        <f>'Data Covid Omicron'!C29</f>
        <v>4642</v>
      </c>
      <c r="E46" s="12">
        <f>'Data Covid Omicron'!D29-'Data Covid Omicron'!D28</f>
        <v>232</v>
      </c>
      <c r="G46" s="14"/>
      <c r="H46" s="14"/>
      <c r="I46" s="14">
        <f>'Data Covid Omicron'!F29</f>
        <v>717016</v>
      </c>
      <c r="J46" s="14">
        <f>'Data Covid Omicron'!B29</f>
        <v>136</v>
      </c>
      <c r="K46" s="14">
        <f>'Data Covid Omicron'!E29-'Data Covid Omicron'!E28</f>
        <v>8</v>
      </c>
      <c r="L46" s="14">
        <f>'Data Covid Omicron'!D29-'Data Covid Omicron'!D28</f>
        <v>232</v>
      </c>
      <c r="O46" s="14"/>
      <c r="P46" s="16">
        <f t="shared" si="1"/>
        <v>2.5756922944474491E-3</v>
      </c>
      <c r="Q46" s="16">
        <f t="shared" si="2"/>
        <v>2.9373691365242156E-2</v>
      </c>
      <c r="R46" s="16">
        <f t="shared" si="3"/>
        <v>4.9978457561395948E-2</v>
      </c>
      <c r="S46" s="14"/>
      <c r="T46" s="16">
        <f t="shared" si="4"/>
        <v>1.7233950883239983E-3</v>
      </c>
      <c r="U46" s="14"/>
      <c r="V46" s="16">
        <f t="shared" si="5"/>
        <v>2.937369136524216E-3</v>
      </c>
    </row>
    <row r="47" spans="1:22" ht="12.75" x14ac:dyDescent="0.2">
      <c r="A47" s="10">
        <v>27</v>
      </c>
      <c r="B47" s="12">
        <f t="shared" si="0"/>
        <v>278396341</v>
      </c>
      <c r="C47" s="12">
        <f>'Data Covid Omicron'!F30</f>
        <v>698681</v>
      </c>
      <c r="D47" s="12">
        <f>'Data Covid Omicron'!C30</f>
        <v>4659</v>
      </c>
      <c r="E47" s="12">
        <f>'Data Covid Omicron'!D30-'Data Covid Omicron'!D29</f>
        <v>182</v>
      </c>
      <c r="G47" s="14"/>
      <c r="H47" s="14"/>
      <c r="I47" s="14">
        <f>'Data Covid Omicron'!F30</f>
        <v>698681</v>
      </c>
      <c r="J47" s="14">
        <f>'Data Covid Omicron'!B30</f>
        <v>204</v>
      </c>
      <c r="K47" s="14">
        <f>'Data Covid Omicron'!E30-'Data Covid Omicron'!E29</f>
        <v>5</v>
      </c>
      <c r="L47" s="14">
        <f>'Data Covid Omicron'!D30-'Data Covid Omicron'!D29</f>
        <v>182</v>
      </c>
      <c r="O47" s="14"/>
      <c r="P47" s="16">
        <f t="shared" si="1"/>
        <v>2.5096630131356502E-3</v>
      </c>
      <c r="Q47" s="16">
        <f t="shared" si="2"/>
        <v>4.3896870269539569E-2</v>
      </c>
      <c r="R47" s="16">
        <f t="shared" si="3"/>
        <v>3.906417686198755E-2</v>
      </c>
      <c r="S47" s="14"/>
      <c r="T47" s="16">
        <f t="shared" si="4"/>
        <v>1.0731916720326251E-3</v>
      </c>
      <c r="U47" s="14"/>
      <c r="V47" s="16">
        <f t="shared" si="5"/>
        <v>4.3896870269539571E-3</v>
      </c>
    </row>
    <row r="48" spans="1:22" ht="12.75" x14ac:dyDescent="0.2">
      <c r="A48" s="10">
        <v>28</v>
      </c>
      <c r="B48" s="12">
        <f t="shared" si="0"/>
        <v>278643420</v>
      </c>
      <c r="C48" s="12">
        <f>'Data Covid Omicron'!F31</f>
        <v>451535</v>
      </c>
      <c r="D48" s="12">
        <f>'Data Covid Omicron'!C31</f>
        <v>4713</v>
      </c>
      <c r="E48" s="12">
        <f>'Data Covid Omicron'!D31-'Data Covid Omicron'!D30</f>
        <v>195</v>
      </c>
      <c r="G48" s="14"/>
      <c r="H48" s="14"/>
      <c r="I48" s="14">
        <f>'Data Covid Omicron'!F31</f>
        <v>451535</v>
      </c>
      <c r="J48" s="14">
        <f>'Data Covid Omicron'!B31</f>
        <v>255</v>
      </c>
      <c r="K48" s="14">
        <f>'Data Covid Omicron'!E31-'Data Covid Omicron'!E30</f>
        <v>6</v>
      </c>
      <c r="L48" s="14">
        <f>'Data Covid Omicron'!D31-'Data Covid Omicron'!D30</f>
        <v>195</v>
      </c>
      <c r="O48" s="14"/>
      <c r="P48" s="16">
        <f t="shared" si="1"/>
        <v>1.6204760909121773E-3</v>
      </c>
      <c r="Q48" s="16">
        <f t="shared" si="2"/>
        <v>5.4194295130515803E-2</v>
      </c>
      <c r="R48" s="16">
        <f t="shared" si="3"/>
        <v>4.1374920432845325E-2</v>
      </c>
      <c r="S48" s="14"/>
      <c r="T48" s="16">
        <f t="shared" si="4"/>
        <v>1.273074474856779E-3</v>
      </c>
      <c r="U48" s="14"/>
      <c r="V48" s="16">
        <f t="shared" si="5"/>
        <v>5.4194295130515803E-3</v>
      </c>
    </row>
    <row r="49" spans="1:22" ht="12.75" x14ac:dyDescent="0.2">
      <c r="A49" s="10">
        <v>29</v>
      </c>
      <c r="B49" s="12">
        <f t="shared" si="0"/>
        <v>278881540</v>
      </c>
      <c r="C49" s="12">
        <f>'Data Covid Omicron'!F32</f>
        <v>213520</v>
      </c>
      <c r="D49" s="12">
        <f>'Data Covid Omicron'!C32</f>
        <v>4655</v>
      </c>
      <c r="E49" s="12">
        <f>'Data Covid Omicron'!D32-'Data Covid Omicron'!D31</f>
        <v>148</v>
      </c>
      <c r="G49" s="14"/>
      <c r="H49" s="14"/>
      <c r="I49" s="14">
        <f>'Data Covid Omicron'!F32</f>
        <v>213520</v>
      </c>
      <c r="J49" s="14">
        <f>'Data Covid Omicron'!B32</f>
        <v>92</v>
      </c>
      <c r="K49" s="14">
        <f>'Data Covid Omicron'!E32-'Data Covid Omicron'!E31</f>
        <v>2</v>
      </c>
      <c r="L49" s="14">
        <f>'Data Covid Omicron'!D32-'Data Covid Omicron'!D31</f>
        <v>148</v>
      </c>
      <c r="O49" s="14"/>
      <c r="P49" s="16">
        <f t="shared" si="1"/>
        <v>7.6562973655409385E-4</v>
      </c>
      <c r="Q49" s="16">
        <f t="shared" si="2"/>
        <v>1.9779167001815388E-2</v>
      </c>
      <c r="R49" s="16">
        <f t="shared" si="3"/>
        <v>3.1793770139634803E-2</v>
      </c>
      <c r="S49" s="14"/>
      <c r="T49" s="16">
        <f t="shared" si="4"/>
        <v>4.2964554242749732E-4</v>
      </c>
      <c r="U49" s="14"/>
      <c r="V49" s="16">
        <f t="shared" si="5"/>
        <v>1.9779167001815388E-3</v>
      </c>
    </row>
    <row r="50" spans="1:22" ht="12.75" x14ac:dyDescent="0.2">
      <c r="A50" s="10">
        <v>30</v>
      </c>
      <c r="B50" s="12">
        <f t="shared" si="0"/>
        <v>278903047</v>
      </c>
      <c r="C50" s="12">
        <f>'Data Covid Omicron'!F33</f>
        <v>192049</v>
      </c>
      <c r="D50" s="12">
        <f>'Data Covid Omicron'!C33</f>
        <v>4496</v>
      </c>
      <c r="E50" s="12">
        <f>'Data Covid Omicron'!D33-'Data Covid Omicron'!D32</f>
        <v>271</v>
      </c>
      <c r="G50" s="14"/>
      <c r="H50" s="14"/>
      <c r="I50" s="14">
        <f>'Data Covid Omicron'!F33</f>
        <v>192049</v>
      </c>
      <c r="J50" s="14">
        <f>'Data Covid Omicron'!B33</f>
        <v>120</v>
      </c>
      <c r="K50" s="14">
        <f>'Data Covid Omicron'!E33-'Data Covid Omicron'!E32</f>
        <v>8</v>
      </c>
      <c r="L50" s="14">
        <f>'Data Covid Omicron'!D33-'Data Covid Omicron'!D32</f>
        <v>271</v>
      </c>
      <c r="O50" s="14"/>
      <c r="P50" s="16">
        <f t="shared" si="1"/>
        <v>6.8858695545194243E-4</v>
      </c>
      <c r="Q50" s="16">
        <f t="shared" si="2"/>
        <v>2.6709226305599049E-2</v>
      </c>
      <c r="R50" s="16">
        <f t="shared" si="3"/>
        <v>6.0275800711743772E-2</v>
      </c>
      <c r="S50" s="14"/>
      <c r="T50" s="16">
        <f t="shared" si="4"/>
        <v>1.7793594306049821E-3</v>
      </c>
      <c r="U50" s="14"/>
      <c r="V50" s="16">
        <f t="shared" si="5"/>
        <v>2.6709226305599051E-3</v>
      </c>
    </row>
    <row r="51" spans="1:22" ht="12.75" x14ac:dyDescent="0.2">
      <c r="A51" s="10">
        <v>31</v>
      </c>
      <c r="B51" s="12">
        <f t="shared" si="0"/>
        <v>278342651</v>
      </c>
      <c r="C51" s="12">
        <f>'Data Covid Omicron'!F34</f>
        <v>752446</v>
      </c>
      <c r="D51" s="12">
        <f>'Data Covid Omicron'!C34</f>
        <v>4614</v>
      </c>
      <c r="E51" s="12">
        <f>'Data Covid Omicron'!D34-'Data Covid Omicron'!D33</f>
        <v>152</v>
      </c>
      <c r="G51" s="14"/>
      <c r="H51" s="14"/>
      <c r="I51" s="14">
        <f>'Data Covid Omicron'!F34</f>
        <v>752446</v>
      </c>
      <c r="J51" s="14">
        <f>'Data Covid Omicron'!B34</f>
        <v>278</v>
      </c>
      <c r="K51" s="14">
        <f>'Data Covid Omicron'!E34-'Data Covid Omicron'!E33</f>
        <v>8</v>
      </c>
      <c r="L51" s="14">
        <f>'Data Covid Omicron'!D34-'Data Covid Omicron'!D33</f>
        <v>152</v>
      </c>
      <c r="O51" s="14"/>
      <c r="P51" s="16">
        <f t="shared" si="1"/>
        <v>2.703308304698154E-3</v>
      </c>
      <c r="Q51" s="16">
        <f t="shared" si="2"/>
        <v>6.0415318561241521E-2</v>
      </c>
      <c r="R51" s="16">
        <f t="shared" si="3"/>
        <v>3.2943216298222798E-2</v>
      </c>
      <c r="S51" s="14"/>
      <c r="T51" s="16">
        <f t="shared" si="4"/>
        <v>1.7338534893801473E-3</v>
      </c>
      <c r="U51" s="14"/>
      <c r="V51" s="16">
        <f t="shared" si="5"/>
        <v>6.0415318561241526E-3</v>
      </c>
    </row>
    <row r="52" spans="1:22" ht="12.75" x14ac:dyDescent="0.2">
      <c r="A52" s="10">
        <v>32</v>
      </c>
      <c r="B52" s="12">
        <f t="shared" si="0"/>
        <v>278382579</v>
      </c>
      <c r="C52" s="12">
        <f>'Data Covid Omicron'!F35</f>
        <v>712486</v>
      </c>
      <c r="D52" s="12">
        <f>'Data Covid Omicron'!C35</f>
        <v>4528</v>
      </c>
      <c r="E52" s="12">
        <f>'Data Covid Omicron'!D35-'Data Covid Omicron'!D34</f>
        <v>270</v>
      </c>
      <c r="G52" s="14"/>
      <c r="H52" s="14"/>
      <c r="I52" s="14">
        <f>'Data Covid Omicron'!F35</f>
        <v>712486</v>
      </c>
      <c r="J52" s="14">
        <f>'Data Covid Omicron'!B35</f>
        <v>194</v>
      </c>
      <c r="K52" s="14">
        <f>'Data Covid Omicron'!E35-'Data Covid Omicron'!E34</f>
        <v>10</v>
      </c>
      <c r="L52" s="14">
        <f>'Data Covid Omicron'!D35-'Data Covid Omicron'!D34</f>
        <v>270</v>
      </c>
      <c r="O52" s="14"/>
      <c r="P52" s="16">
        <f t="shared" si="1"/>
        <v>2.5593771081487107E-3</v>
      </c>
      <c r="Q52" s="16">
        <f t="shared" si="2"/>
        <v>4.2954916696581011E-2</v>
      </c>
      <c r="R52" s="16">
        <f t="shared" si="3"/>
        <v>5.9628975265017668E-2</v>
      </c>
      <c r="S52" s="14"/>
      <c r="T52" s="16">
        <f t="shared" si="4"/>
        <v>2.2084805653710248E-3</v>
      </c>
      <c r="U52" s="14"/>
      <c r="V52" s="16">
        <f t="shared" si="5"/>
        <v>4.2954916696581009E-3</v>
      </c>
    </row>
    <row r="53" spans="1:22" ht="12.75" x14ac:dyDescent="0.2">
      <c r="A53" s="10">
        <v>33</v>
      </c>
      <c r="B53" s="12">
        <f t="shared" si="0"/>
        <v>278368573</v>
      </c>
      <c r="C53" s="12">
        <f>'Data Covid Omicron'!F36</f>
        <v>726580</v>
      </c>
      <c r="D53" s="12">
        <f>'Data Covid Omicron'!C36</f>
        <v>4311</v>
      </c>
      <c r="E53" s="12">
        <f>'Data Covid Omicron'!D36-'Data Covid Omicron'!D35</f>
        <v>399</v>
      </c>
      <c r="G53" s="14"/>
      <c r="H53" s="14"/>
      <c r="I53" s="14">
        <f>'Data Covid Omicron'!F36</f>
        <v>726580</v>
      </c>
      <c r="J53" s="14">
        <f>'Data Covid Omicron'!B36</f>
        <v>189</v>
      </c>
      <c r="K53" s="14">
        <f>'Data Covid Omicron'!E36-'Data Covid Omicron'!E35</f>
        <v>7</v>
      </c>
      <c r="L53" s="14">
        <f>'Data Covid Omicron'!D36-'Data Covid Omicron'!D35</f>
        <v>399</v>
      </c>
      <c r="O53" s="14"/>
      <c r="P53" s="16">
        <f t="shared" si="1"/>
        <v>2.6101365975677148E-3</v>
      </c>
      <c r="Q53" s="16">
        <f t="shared" si="2"/>
        <v>4.3956509788792134E-2</v>
      </c>
      <c r="R53" s="16">
        <f t="shared" si="3"/>
        <v>9.2553931802366041E-2</v>
      </c>
      <c r="S53" s="14"/>
      <c r="T53" s="16">
        <f t="shared" si="4"/>
        <v>1.6237531895151936E-3</v>
      </c>
      <c r="U53" s="14"/>
      <c r="V53" s="16">
        <f t="shared" si="5"/>
        <v>4.3956509788792139E-3</v>
      </c>
    </row>
    <row r="54" spans="1:22" ht="12.75" x14ac:dyDescent="0.2">
      <c r="A54" s="10">
        <v>34</v>
      </c>
      <c r="B54" s="12">
        <f t="shared" si="0"/>
        <v>278433419</v>
      </c>
      <c r="C54" s="12">
        <f>'Data Covid Omicron'!F37</f>
        <v>661959</v>
      </c>
      <c r="D54" s="12">
        <f>'Data Covid Omicron'!C37</f>
        <v>4292</v>
      </c>
      <c r="E54" s="12">
        <f>'Data Covid Omicron'!D37-'Data Covid Omicron'!D36</f>
        <v>193</v>
      </c>
      <c r="G54" s="14"/>
      <c r="H54" s="14"/>
      <c r="I54" s="14">
        <f>'Data Covid Omicron'!F37</f>
        <v>661959</v>
      </c>
      <c r="J54" s="14">
        <f>'Data Covid Omicron'!B37</f>
        <v>180</v>
      </c>
      <c r="K54" s="14">
        <f>'Data Covid Omicron'!E37-'Data Covid Omicron'!E36</f>
        <v>6</v>
      </c>
      <c r="L54" s="14">
        <f>'Data Covid Omicron'!D37-'Data Covid Omicron'!D36</f>
        <v>193</v>
      </c>
      <c r="O54" s="14"/>
      <c r="P54" s="16">
        <f t="shared" si="1"/>
        <v>2.3774409062584548E-3</v>
      </c>
      <c r="Q54" s="16">
        <f t="shared" si="2"/>
        <v>4.2038872040904555E-2</v>
      </c>
      <c r="R54" s="16">
        <f t="shared" si="3"/>
        <v>4.4967381174277725E-2</v>
      </c>
      <c r="S54" s="14"/>
      <c r="T54" s="16">
        <f t="shared" si="4"/>
        <v>1.3979496738117428E-3</v>
      </c>
      <c r="U54" s="14"/>
      <c r="V54" s="16">
        <f t="shared" si="5"/>
        <v>4.2038872040904554E-3</v>
      </c>
    </row>
    <row r="55" spans="1:22" ht="12.75" x14ac:dyDescent="0.2">
      <c r="A55" s="10">
        <v>35</v>
      </c>
      <c r="B55" s="12">
        <f t="shared" si="0"/>
        <v>278731188</v>
      </c>
      <c r="C55" s="12">
        <f>'Data Covid Omicron'!F38</f>
        <v>364111</v>
      </c>
      <c r="D55" s="12">
        <f>'Data Covid Omicron'!C38</f>
        <v>4399</v>
      </c>
      <c r="E55" s="12">
        <f>'Data Covid Omicron'!D38-'Data Covid Omicron'!D37</f>
        <v>165</v>
      </c>
      <c r="G55" s="14"/>
      <c r="H55" s="14"/>
      <c r="I55" s="14">
        <f>'Data Covid Omicron'!F38</f>
        <v>364111</v>
      </c>
      <c r="J55" s="14">
        <f>'Data Covid Omicron'!B38</f>
        <v>274</v>
      </c>
      <c r="K55" s="14">
        <f>'Data Covid Omicron'!E38-'Data Covid Omicron'!E37</f>
        <v>2</v>
      </c>
      <c r="L55" s="14">
        <f>'Data Covid Omicron'!D38-'Data Covid Omicron'!D37</f>
        <v>165</v>
      </c>
      <c r="O55" s="14"/>
      <c r="P55" s="16">
        <f t="shared" si="1"/>
        <v>1.3063159620300545E-3</v>
      </c>
      <c r="Q55" s="16">
        <f t="shared" si="2"/>
        <v>6.2369269630411776E-2</v>
      </c>
      <c r="R55" s="16">
        <f t="shared" si="3"/>
        <v>3.7508524664696521E-2</v>
      </c>
      <c r="S55" s="14"/>
      <c r="T55" s="16">
        <f t="shared" si="4"/>
        <v>4.5464878381450331E-4</v>
      </c>
      <c r="U55" s="14"/>
      <c r="V55" s="16">
        <f t="shared" si="5"/>
        <v>6.2369269630411783E-3</v>
      </c>
    </row>
    <row r="56" spans="1:22" ht="12.75" x14ac:dyDescent="0.2">
      <c r="A56" s="10">
        <v>36</v>
      </c>
      <c r="B56" s="12">
        <f t="shared" si="0"/>
        <v>279022367</v>
      </c>
      <c r="C56" s="12">
        <f>'Data Covid Omicron'!F39</f>
        <v>72924</v>
      </c>
      <c r="D56" s="12">
        <f>'Data Covid Omicron'!C39</f>
        <v>4382</v>
      </c>
      <c r="E56" s="12">
        <f>'Data Covid Omicron'!D39-'Data Covid Omicron'!D38</f>
        <v>190</v>
      </c>
      <c r="G56" s="14"/>
      <c r="H56" s="14"/>
      <c r="I56" s="14">
        <f>'Data Covid Omicron'!F39</f>
        <v>72924</v>
      </c>
      <c r="J56" s="14">
        <f>'Data Covid Omicron'!B39</f>
        <v>174</v>
      </c>
      <c r="K56" s="14">
        <f>'Data Covid Omicron'!E39-'Data Covid Omicron'!E38</f>
        <v>1</v>
      </c>
      <c r="L56" s="14">
        <f>'Data Covid Omicron'!D39-'Data Covid Omicron'!D38</f>
        <v>190</v>
      </c>
      <c r="O56" s="14"/>
      <c r="P56" s="16">
        <f t="shared" si="1"/>
        <v>2.6135539162708054E-4</v>
      </c>
      <c r="Q56" s="16">
        <f t="shared" si="2"/>
        <v>3.9718924455593663E-2</v>
      </c>
      <c r="R56" s="16">
        <f t="shared" si="3"/>
        <v>4.3359196713829304E-2</v>
      </c>
      <c r="S56" s="14"/>
      <c r="T56" s="16">
        <f t="shared" si="4"/>
        <v>2.2820629849383843E-4</v>
      </c>
      <c r="U56" s="14"/>
      <c r="V56" s="16">
        <f t="shared" si="5"/>
        <v>3.9718924455593666E-3</v>
      </c>
    </row>
    <row r="57" spans="1:22" ht="12.75" x14ac:dyDescent="0.2">
      <c r="A57" s="10">
        <v>37</v>
      </c>
      <c r="B57" s="12">
        <f t="shared" si="0"/>
        <v>279002244</v>
      </c>
      <c r="C57" s="12">
        <f>'Data Covid Omicron'!F40</f>
        <v>92977</v>
      </c>
      <c r="D57" s="12">
        <f>'Data Covid Omicron'!C40</f>
        <v>4530</v>
      </c>
      <c r="E57" s="12">
        <f>'Data Covid Omicron'!D40-'Data Covid Omicron'!D39</f>
        <v>112</v>
      </c>
      <c r="G57" s="14"/>
      <c r="H57" s="14"/>
      <c r="I57" s="14">
        <f>'Data Covid Omicron'!F40</f>
        <v>92977</v>
      </c>
      <c r="J57" s="14">
        <f>'Data Covid Omicron'!B40</f>
        <v>265</v>
      </c>
      <c r="K57" s="14">
        <f>'Data Covid Omicron'!E40-'Data Covid Omicron'!E39</f>
        <v>5</v>
      </c>
      <c r="L57" s="14">
        <f>'Data Covid Omicron'!D40-'Data Covid Omicron'!D39</f>
        <v>112</v>
      </c>
      <c r="O57" s="14"/>
      <c r="P57" s="16">
        <f t="shared" si="1"/>
        <v>3.3324821573836518E-4</v>
      </c>
      <c r="Q57" s="16">
        <f t="shared" si="2"/>
        <v>5.8519364196425859E-2</v>
      </c>
      <c r="R57" s="16">
        <f t="shared" si="3"/>
        <v>2.4724061810154525E-2</v>
      </c>
      <c r="S57" s="14"/>
      <c r="T57" s="16">
        <f t="shared" si="4"/>
        <v>1.1037527593818985E-3</v>
      </c>
      <c r="U57" s="14"/>
      <c r="V57" s="16">
        <f t="shared" si="5"/>
        <v>5.8519364196425866E-3</v>
      </c>
    </row>
    <row r="58" spans="1:22" ht="12.75" x14ac:dyDescent="0.2">
      <c r="A58" s="10">
        <v>38</v>
      </c>
      <c r="B58" s="12">
        <f t="shared" si="0"/>
        <v>278725440</v>
      </c>
      <c r="C58" s="12">
        <f>'Data Covid Omicron'!F41</f>
        <v>369597</v>
      </c>
      <c r="D58" s="12">
        <f>'Data Covid Omicron'!C41</f>
        <v>4658</v>
      </c>
      <c r="E58" s="12">
        <f>'Data Covid Omicron'!D41-'Data Covid Omicron'!D40</f>
        <v>168</v>
      </c>
      <c r="G58" s="14"/>
      <c r="H58" s="14"/>
      <c r="I58" s="14">
        <f>'Data Covid Omicron'!F41</f>
        <v>369597</v>
      </c>
      <c r="J58" s="14">
        <f>'Data Covid Omicron'!B41</f>
        <v>299</v>
      </c>
      <c r="K58" s="14">
        <f>'Data Covid Omicron'!E41-'Data Covid Omicron'!E40</f>
        <v>3</v>
      </c>
      <c r="L58" s="14">
        <f>'Data Covid Omicron'!D41-'Data Covid Omicron'!D40</f>
        <v>168</v>
      </c>
      <c r="O58" s="14"/>
      <c r="P58" s="16">
        <f t="shared" si="1"/>
        <v>1.3260253531216957E-3</v>
      </c>
      <c r="Q58" s="16">
        <f t="shared" si="2"/>
        <v>6.4276869606067252E-2</v>
      </c>
      <c r="R58" s="16">
        <f t="shared" si="3"/>
        <v>3.6066981537140406E-2</v>
      </c>
      <c r="S58" s="14"/>
      <c r="T58" s="16">
        <f t="shared" si="4"/>
        <v>6.440532417346501E-4</v>
      </c>
      <c r="U58" s="14"/>
      <c r="V58" s="16">
        <f t="shared" si="5"/>
        <v>6.4276869606067254E-3</v>
      </c>
    </row>
    <row r="59" spans="1:22" ht="12.75" x14ac:dyDescent="0.2">
      <c r="A59" s="10">
        <v>39</v>
      </c>
      <c r="B59" s="12">
        <f t="shared" si="0"/>
        <v>278838137</v>
      </c>
      <c r="C59" s="12">
        <f>'Data Covid Omicron'!F42</f>
        <v>256668</v>
      </c>
      <c r="D59" s="12">
        <f>'Data Covid Omicron'!C42</f>
        <v>4878</v>
      </c>
      <c r="E59" s="12">
        <f>'Data Covid Omicron'!D42-'Data Covid Omicron'!D41</f>
        <v>180</v>
      </c>
      <c r="G59" s="14"/>
      <c r="H59" s="14"/>
      <c r="I59" s="14">
        <f>'Data Covid Omicron'!F42</f>
        <v>256668</v>
      </c>
      <c r="J59" s="14">
        <f>'Data Covid Omicron'!B42</f>
        <v>404</v>
      </c>
      <c r="K59" s="14">
        <f>'Data Covid Omicron'!E42-'Data Covid Omicron'!E41</f>
        <v>4</v>
      </c>
      <c r="L59" s="14">
        <f>'Data Covid Omicron'!D42-'Data Covid Omicron'!D41</f>
        <v>180</v>
      </c>
      <c r="O59" s="14"/>
      <c r="P59" s="16">
        <f t="shared" si="1"/>
        <v>9.2049101590432729E-4</v>
      </c>
      <c r="Q59" s="16">
        <f t="shared" si="2"/>
        <v>8.2898566369628501E-2</v>
      </c>
      <c r="R59" s="16">
        <f t="shared" si="3"/>
        <v>3.6900369003690037E-2</v>
      </c>
      <c r="S59" s="14"/>
      <c r="T59" s="16">
        <f t="shared" si="4"/>
        <v>8.2000820008200077E-4</v>
      </c>
      <c r="U59" s="14"/>
      <c r="V59" s="16">
        <f t="shared" si="5"/>
        <v>8.2898566369628505E-3</v>
      </c>
    </row>
    <row r="60" spans="1:22" ht="12.75" x14ac:dyDescent="0.2">
      <c r="A60" s="10">
        <v>40</v>
      </c>
      <c r="B60" s="12">
        <f t="shared" si="0"/>
        <v>278362479</v>
      </c>
      <c r="C60" s="12">
        <f>'Data Covid Omicron'!F43</f>
        <v>731980</v>
      </c>
      <c r="D60" s="12">
        <f>'Data Covid Omicron'!C43</f>
        <v>5195</v>
      </c>
      <c r="E60" s="12">
        <f>'Data Covid Omicron'!D43-'Data Covid Omicron'!D42</f>
        <v>209</v>
      </c>
      <c r="G60" s="14"/>
      <c r="H60" s="14"/>
      <c r="I60" s="14">
        <f>'Data Covid Omicron'!F43</f>
        <v>731980</v>
      </c>
      <c r="J60" s="14">
        <f>'Data Covid Omicron'!B43</f>
        <v>533</v>
      </c>
      <c r="K60" s="14">
        <f>'Data Covid Omicron'!E43-'Data Covid Omicron'!E42</f>
        <v>7</v>
      </c>
      <c r="L60" s="14">
        <f>'Data Covid Omicron'!D43-'Data Covid Omicron'!D42</f>
        <v>209</v>
      </c>
      <c r="O60" s="14"/>
      <c r="P60" s="16">
        <f t="shared" si="1"/>
        <v>2.6295929057306607E-3</v>
      </c>
      <c r="Q60" s="16">
        <f t="shared" si="2"/>
        <v>0.10287043704204597</v>
      </c>
      <c r="R60" s="16">
        <f t="shared" si="3"/>
        <v>4.0230991337824831E-2</v>
      </c>
      <c r="S60" s="14"/>
      <c r="T60" s="16">
        <f t="shared" si="4"/>
        <v>1.3474494706448509E-3</v>
      </c>
      <c r="U60" s="14"/>
      <c r="V60" s="16">
        <f t="shared" si="5"/>
        <v>1.0287043704204598E-2</v>
      </c>
    </row>
    <row r="61" spans="1:22" ht="12.75" x14ac:dyDescent="0.2">
      <c r="A61" s="10">
        <v>41</v>
      </c>
      <c r="B61" s="12">
        <f t="shared" si="0"/>
        <v>278533855</v>
      </c>
      <c r="C61" s="12">
        <f>'Data Covid Omicron'!F44</f>
        <v>560300</v>
      </c>
      <c r="D61" s="12">
        <f>'Data Covid Omicron'!C44</f>
        <v>5494</v>
      </c>
      <c r="E61" s="12">
        <f>'Data Covid Omicron'!D44-'Data Covid Omicron'!D43</f>
        <v>214</v>
      </c>
      <c r="G61" s="14"/>
      <c r="H61" s="14"/>
      <c r="I61" s="14">
        <f>'Data Covid Omicron'!F44</f>
        <v>560300</v>
      </c>
      <c r="J61" s="14">
        <f>'Data Covid Omicron'!B44</f>
        <v>518</v>
      </c>
      <c r="K61" s="14">
        <f>'Data Covid Omicron'!E44-'Data Covid Omicron'!E43</f>
        <v>5</v>
      </c>
      <c r="L61" s="14">
        <f>'Data Covid Omicron'!D44-'Data Covid Omicron'!D43</f>
        <v>214</v>
      </c>
      <c r="O61" s="14"/>
      <c r="P61" s="16">
        <f t="shared" si="1"/>
        <v>2.01160465753795E-3</v>
      </c>
      <c r="Q61" s="16">
        <f t="shared" si="2"/>
        <v>9.4476269857521444E-2</v>
      </c>
      <c r="R61" s="16">
        <f t="shared" si="3"/>
        <v>3.8951583545686203E-2</v>
      </c>
      <c r="S61" s="14"/>
      <c r="T61" s="16">
        <f t="shared" si="4"/>
        <v>9.1008372770294869E-4</v>
      </c>
      <c r="U61" s="14"/>
      <c r="V61" s="16">
        <f t="shared" si="5"/>
        <v>9.4476269857521455E-3</v>
      </c>
    </row>
    <row r="62" spans="1:22" ht="12.75" x14ac:dyDescent="0.2">
      <c r="A62" s="10">
        <v>42</v>
      </c>
      <c r="B62" s="12">
        <f t="shared" si="0"/>
        <v>278638872</v>
      </c>
      <c r="C62" s="12">
        <f>'Data Covid Omicron'!F45</f>
        <v>455024</v>
      </c>
      <c r="D62" s="12">
        <f>'Data Covid Omicron'!C45</f>
        <v>5792</v>
      </c>
      <c r="E62" s="12">
        <f>'Data Covid Omicron'!D45-'Data Covid Omicron'!D44</f>
        <v>175</v>
      </c>
      <c r="G62" s="14"/>
      <c r="H62" s="14"/>
      <c r="I62" s="14">
        <f>'Data Covid Omicron'!F45</f>
        <v>455024</v>
      </c>
      <c r="J62" s="14">
        <f>'Data Covid Omicron'!B45</f>
        <v>479</v>
      </c>
      <c r="K62" s="14">
        <f>'Data Covid Omicron'!E45-'Data Covid Omicron'!E44</f>
        <v>6</v>
      </c>
      <c r="L62" s="14">
        <f>'Data Covid Omicron'!D45-'Data Covid Omicron'!D44</f>
        <v>175</v>
      </c>
      <c r="O62" s="14"/>
      <c r="P62" s="16">
        <f t="shared" si="1"/>
        <v>1.6330241245019108E-3</v>
      </c>
      <c r="Q62" s="16">
        <f t="shared" si="2"/>
        <v>8.2837098800449024E-2</v>
      </c>
      <c r="R62" s="16">
        <f t="shared" si="3"/>
        <v>3.0214088397790054E-2</v>
      </c>
      <c r="S62" s="14"/>
      <c r="T62" s="16">
        <f t="shared" si="4"/>
        <v>1.0359116022099447E-3</v>
      </c>
      <c r="U62" s="14"/>
      <c r="V62" s="16">
        <f t="shared" si="5"/>
        <v>8.2837098800449035E-3</v>
      </c>
    </row>
    <row r="63" spans="1:22" ht="12.75" x14ac:dyDescent="0.2">
      <c r="A63" s="10">
        <v>43</v>
      </c>
      <c r="B63" s="12">
        <f t="shared" si="0"/>
        <v>278843500</v>
      </c>
      <c r="C63" s="12">
        <f>'Data Covid Omicron'!F46</f>
        <v>250044</v>
      </c>
      <c r="D63" s="12">
        <f>'Data Covid Omicron'!C46</f>
        <v>6108</v>
      </c>
      <c r="E63" s="12">
        <f>'Data Covid Omicron'!D46-'Data Covid Omicron'!D45</f>
        <v>211</v>
      </c>
      <c r="G63" s="14"/>
      <c r="H63" s="14"/>
      <c r="I63" s="14">
        <f>'Data Covid Omicron'!F46</f>
        <v>250044</v>
      </c>
      <c r="J63" s="14">
        <f>'Data Covid Omicron'!B46</f>
        <v>529</v>
      </c>
      <c r="K63" s="14">
        <f>'Data Covid Omicron'!E46-'Data Covid Omicron'!E45</f>
        <v>2</v>
      </c>
      <c r="L63" s="14">
        <f>'Data Covid Omicron'!D46-'Data Covid Omicron'!D45</f>
        <v>211</v>
      </c>
      <c r="O63" s="14"/>
      <c r="P63" s="16">
        <f t="shared" si="1"/>
        <v>8.9671805152352483E-4</v>
      </c>
      <c r="Q63" s="16">
        <f t="shared" si="2"/>
        <v>8.668735294041216E-2</v>
      </c>
      <c r="R63" s="16">
        <f t="shared" si="3"/>
        <v>3.4544859201047808E-2</v>
      </c>
      <c r="S63" s="14"/>
      <c r="T63" s="16">
        <f t="shared" si="4"/>
        <v>3.2743942370661429E-4</v>
      </c>
      <c r="U63" s="14"/>
      <c r="V63" s="16">
        <f t="shared" si="5"/>
        <v>8.6687352940412171E-3</v>
      </c>
    </row>
    <row r="64" spans="1:22" ht="12.75" x14ac:dyDescent="0.2">
      <c r="A64" s="10">
        <v>44</v>
      </c>
      <c r="B64" s="12">
        <f t="shared" si="0"/>
        <v>278913976</v>
      </c>
      <c r="C64" s="12">
        <f>'Data Covid Omicron'!F47</f>
        <v>179332</v>
      </c>
      <c r="D64" s="12">
        <f>'Data Covid Omicron'!C47</f>
        <v>6311</v>
      </c>
      <c r="E64" s="12">
        <f>'Data Covid Omicron'!D47-'Data Covid Omicron'!D46</f>
        <v>244</v>
      </c>
      <c r="G64" s="14"/>
      <c r="H64" s="14"/>
      <c r="I64" s="14">
        <f>'Data Covid Omicron'!F47</f>
        <v>179332</v>
      </c>
      <c r="J64" s="14">
        <f>'Data Covid Omicron'!B47</f>
        <v>454</v>
      </c>
      <c r="K64" s="14">
        <f>'Data Covid Omicron'!E47-'Data Covid Omicron'!E46</f>
        <v>7</v>
      </c>
      <c r="L64" s="14">
        <f>'Data Covid Omicron'!D47-'Data Covid Omicron'!D46</f>
        <v>244</v>
      </c>
      <c r="O64" s="14"/>
      <c r="P64" s="16">
        <f t="shared" si="1"/>
        <v>6.429652704101138E-4</v>
      </c>
      <c r="Q64" s="16">
        <f t="shared" si="2"/>
        <v>7.1985830467713174E-2</v>
      </c>
      <c r="R64" s="16">
        <f t="shared" si="3"/>
        <v>3.8662652511487879E-2</v>
      </c>
      <c r="S64" s="14"/>
      <c r="T64" s="16">
        <f t="shared" si="4"/>
        <v>1.1091744572967834E-3</v>
      </c>
      <c r="U64" s="14"/>
      <c r="V64" s="16">
        <f t="shared" si="5"/>
        <v>7.1985830467713174E-3</v>
      </c>
    </row>
    <row r="65" spans="1:22" ht="12.75" x14ac:dyDescent="0.2">
      <c r="A65" s="10">
        <v>45</v>
      </c>
      <c r="B65" s="12">
        <f t="shared" si="0"/>
        <v>278758382</v>
      </c>
      <c r="C65" s="12">
        <f>'Data Covid Omicron'!F48</f>
        <v>334376</v>
      </c>
      <c r="D65" s="12">
        <f>'Data Covid Omicron'!C48</f>
        <v>6659</v>
      </c>
      <c r="E65" s="12">
        <f>'Data Covid Omicron'!D48-'Data Covid Omicron'!D47</f>
        <v>446</v>
      </c>
      <c r="G65" s="14"/>
      <c r="H65" s="14"/>
      <c r="I65" s="14">
        <f>'Data Covid Omicron'!F48</f>
        <v>334376</v>
      </c>
      <c r="J65" s="14">
        <f>'Data Covid Omicron'!B48</f>
        <v>802</v>
      </c>
      <c r="K65" s="14">
        <f>'Data Covid Omicron'!E48-'Data Covid Omicron'!E47</f>
        <v>8</v>
      </c>
      <c r="L65" s="14">
        <f>'Data Covid Omicron'!D48-'Data Covid Omicron'!D47</f>
        <v>446</v>
      </c>
      <c r="O65" s="14"/>
      <c r="P65" s="16">
        <f t="shared" si="1"/>
        <v>1.1995190874655027E-3</v>
      </c>
      <c r="Q65" s="16">
        <f t="shared" si="2"/>
        <v>0.12058604230401623</v>
      </c>
      <c r="R65" s="16">
        <f t="shared" si="3"/>
        <v>6.6977023577113687E-2</v>
      </c>
      <c r="S65" s="14"/>
      <c r="T65" s="16">
        <f t="shared" si="4"/>
        <v>1.2013815888271512E-3</v>
      </c>
      <c r="U65" s="14"/>
      <c r="V65" s="16">
        <f t="shared" si="5"/>
        <v>1.2058604230401624E-2</v>
      </c>
    </row>
    <row r="66" spans="1:22" ht="12.75" x14ac:dyDescent="0.2">
      <c r="A66" s="10">
        <v>46</v>
      </c>
      <c r="B66" s="12">
        <f t="shared" si="0"/>
        <v>278478750</v>
      </c>
      <c r="C66" s="12">
        <f>'Data Covid Omicron'!F49</f>
        <v>613814</v>
      </c>
      <c r="D66" s="12">
        <f>'Data Covid Omicron'!C49</f>
        <v>6985</v>
      </c>
      <c r="E66" s="12">
        <f>'Data Covid Omicron'!D49-'Data Covid Omicron'!D48</f>
        <v>314</v>
      </c>
      <c r="G66" s="14"/>
      <c r="H66" s="14"/>
      <c r="I66" s="14">
        <f>'Data Covid Omicron'!F49</f>
        <v>613814</v>
      </c>
      <c r="J66" s="14">
        <f>'Data Covid Omicron'!B49</f>
        <v>646</v>
      </c>
      <c r="K66" s="14">
        <f>'Data Covid Omicron'!E49-'Data Covid Omicron'!E48</f>
        <v>6</v>
      </c>
      <c r="L66" s="14">
        <f>'Data Covid Omicron'!D49-'Data Covid Omicron'!D48</f>
        <v>314</v>
      </c>
      <c r="O66" s="14"/>
      <c r="P66" s="16">
        <f t="shared" si="1"/>
        <v>2.2041681815937481E-3</v>
      </c>
      <c r="Q66" s="16">
        <f t="shared" si="2"/>
        <v>9.2690168142053581E-2</v>
      </c>
      <c r="R66" s="16">
        <f t="shared" si="3"/>
        <v>4.4953471725125267E-2</v>
      </c>
      <c r="S66" s="14"/>
      <c r="T66" s="16">
        <f t="shared" si="4"/>
        <v>8.5898353614889049E-4</v>
      </c>
      <c r="U66" s="14"/>
      <c r="V66" s="16">
        <f t="shared" si="5"/>
        <v>9.2690168142053591E-3</v>
      </c>
    </row>
    <row r="67" spans="1:22" ht="12.75" x14ac:dyDescent="0.2">
      <c r="A67" s="10">
        <v>47</v>
      </c>
      <c r="B67" s="12">
        <f t="shared" si="0"/>
        <v>278550635</v>
      </c>
      <c r="C67" s="12">
        <f>'Data Covid Omicron'!F50</f>
        <v>541455</v>
      </c>
      <c r="D67" s="12">
        <f>'Data Covid Omicron'!C50</f>
        <v>7388</v>
      </c>
      <c r="E67" s="12">
        <f>'Data Covid Omicron'!D50-'Data Covid Omicron'!D49</f>
        <v>385</v>
      </c>
      <c r="G67" s="14"/>
      <c r="H67" s="14"/>
      <c r="I67" s="14">
        <f>'Data Covid Omicron'!F50</f>
        <v>541455</v>
      </c>
      <c r="J67" s="14">
        <f>'Data Covid Omicron'!B50</f>
        <v>793</v>
      </c>
      <c r="K67" s="14">
        <f>'Data Covid Omicron'!E50-'Data Covid Omicron'!E49</f>
        <v>5</v>
      </c>
      <c r="L67" s="14">
        <f>'Data Covid Omicron'!D50-'Data Covid Omicron'!D49</f>
        <v>385</v>
      </c>
      <c r="O67" s="14"/>
      <c r="P67" s="16">
        <f t="shared" si="1"/>
        <v>1.943829709812006E-3</v>
      </c>
      <c r="Q67" s="16">
        <f t="shared" si="2"/>
        <v>0.1075478594682801</v>
      </c>
      <c r="R67" s="16">
        <f t="shared" si="3"/>
        <v>5.2111532214401735E-2</v>
      </c>
      <c r="S67" s="14"/>
      <c r="T67" s="16">
        <f t="shared" si="4"/>
        <v>6.7677314564158091E-4</v>
      </c>
      <c r="U67" s="14"/>
      <c r="V67" s="16">
        <f t="shared" si="5"/>
        <v>1.0754785946828011E-2</v>
      </c>
    </row>
    <row r="68" spans="1:22" ht="12.75" x14ac:dyDescent="0.2">
      <c r="A68" s="10">
        <v>48</v>
      </c>
      <c r="B68" s="12">
        <f t="shared" si="0"/>
        <v>278628548</v>
      </c>
      <c r="C68" s="12">
        <f>'Data Covid Omicron'!F51</f>
        <v>463085</v>
      </c>
      <c r="D68" s="12">
        <f>'Data Covid Omicron'!C51</f>
        <v>7877</v>
      </c>
      <c r="E68" s="12">
        <f>'Data Covid Omicron'!D51-'Data Covid Omicron'!D50</f>
        <v>353</v>
      </c>
      <c r="G68" s="14"/>
      <c r="H68" s="14"/>
      <c r="I68" s="14">
        <f>'Data Covid Omicron'!F51</f>
        <v>463085</v>
      </c>
      <c r="J68" s="14">
        <f>'Data Covid Omicron'!B51</f>
        <v>850</v>
      </c>
      <c r="K68" s="14">
        <f>'Data Covid Omicron'!E51-'Data Covid Omicron'!E50</f>
        <v>8</v>
      </c>
      <c r="L68" s="14">
        <f>'Data Covid Omicron'!D51-'Data Covid Omicron'!D50</f>
        <v>353</v>
      </c>
      <c r="O68" s="14"/>
      <c r="P68" s="16">
        <f t="shared" si="1"/>
        <v>1.6620156237543899E-3</v>
      </c>
      <c r="Q68" s="16">
        <f t="shared" si="2"/>
        <v>0.10809163643309011</v>
      </c>
      <c r="R68" s="16">
        <f t="shared" si="3"/>
        <v>4.481401548813E-2</v>
      </c>
      <c r="S68" s="14"/>
      <c r="T68" s="16">
        <f t="shared" si="4"/>
        <v>1.0156150818839661E-3</v>
      </c>
      <c r="U68" s="14"/>
      <c r="V68" s="16">
        <f t="shared" si="5"/>
        <v>1.0809163643309012E-2</v>
      </c>
    </row>
    <row r="69" spans="1:22" ht="12.75" x14ac:dyDescent="0.2">
      <c r="A69" s="10">
        <v>49</v>
      </c>
      <c r="B69" s="12">
        <f t="shared" si="0"/>
        <v>278618369</v>
      </c>
      <c r="C69" s="12">
        <f>'Data Covid Omicron'!F52</f>
        <v>472567</v>
      </c>
      <c r="D69" s="12">
        <f>'Data Covid Omicron'!C52</f>
        <v>8463</v>
      </c>
      <c r="E69" s="12">
        <f>'Data Covid Omicron'!D52-'Data Covid Omicron'!D51</f>
        <v>464</v>
      </c>
      <c r="G69" s="14"/>
      <c r="H69" s="14"/>
      <c r="I69" s="14">
        <f>'Data Covid Omicron'!F52</f>
        <v>472567</v>
      </c>
      <c r="J69" s="14">
        <f>'Data Covid Omicron'!B52</f>
        <v>1054</v>
      </c>
      <c r="K69" s="14">
        <f>'Data Covid Omicron'!E52-'Data Covid Omicron'!E51</f>
        <v>4</v>
      </c>
      <c r="L69" s="14">
        <f>'Data Covid Omicron'!D52-'Data Covid Omicron'!D51</f>
        <v>464</v>
      </c>
      <c r="O69" s="14"/>
      <c r="P69" s="16">
        <f t="shared" si="1"/>
        <v>1.6961085577239883E-3</v>
      </c>
      <c r="Q69" s="16">
        <f t="shared" si="2"/>
        <v>0.12475735186518121</v>
      </c>
      <c r="R69" s="16">
        <f t="shared" si="3"/>
        <v>5.4826893536570956E-2</v>
      </c>
      <c r="S69" s="14"/>
      <c r="T69" s="16">
        <f t="shared" si="4"/>
        <v>4.7264563393595652E-4</v>
      </c>
      <c r="U69" s="14"/>
      <c r="V69" s="16">
        <f t="shared" si="5"/>
        <v>1.2475735186518122E-2</v>
      </c>
    </row>
    <row r="70" spans="1:22" ht="12.75" x14ac:dyDescent="0.2">
      <c r="A70" s="10">
        <v>50</v>
      </c>
      <c r="B70" s="12">
        <f t="shared" si="0"/>
        <v>278768597</v>
      </c>
      <c r="C70" s="12">
        <f>'Data Covid Omicron'!F53</f>
        <v>321951</v>
      </c>
      <c r="D70" s="12">
        <f>'Data Covid Omicron'!C53</f>
        <v>8605</v>
      </c>
      <c r="E70" s="12">
        <f>'Data Covid Omicron'!D53-'Data Covid Omicron'!D52</f>
        <v>710</v>
      </c>
      <c r="G70" s="14"/>
      <c r="H70" s="14"/>
      <c r="I70" s="14">
        <f>'Data Covid Omicron'!F53</f>
        <v>321951</v>
      </c>
      <c r="J70" s="14">
        <f>'Data Covid Omicron'!B53</f>
        <v>855</v>
      </c>
      <c r="K70" s="14">
        <f>'Data Covid Omicron'!E53-'Data Covid Omicron'!E52</f>
        <v>3</v>
      </c>
      <c r="L70" s="14">
        <f>'Data Covid Omicron'!D53-'Data Covid Omicron'!D52</f>
        <v>710</v>
      </c>
      <c r="O70" s="14"/>
      <c r="P70" s="16">
        <f t="shared" si="1"/>
        <v>1.1549041156884684E-3</v>
      </c>
      <c r="Q70" s="16">
        <f t="shared" si="2"/>
        <v>9.94789090856915E-2</v>
      </c>
      <c r="R70" s="16">
        <f t="shared" si="3"/>
        <v>8.2510168506682163E-2</v>
      </c>
      <c r="S70" s="14"/>
      <c r="T70" s="16">
        <f t="shared" si="4"/>
        <v>3.486345148169669E-4</v>
      </c>
      <c r="U70" s="14"/>
      <c r="V70" s="16">
        <f t="shared" si="5"/>
        <v>9.9478909085691514E-3</v>
      </c>
    </row>
    <row r="71" spans="1:22" ht="12.75" x14ac:dyDescent="0.2">
      <c r="A71" s="10">
        <v>51</v>
      </c>
      <c r="B71" s="12">
        <f t="shared" si="0"/>
        <v>278844170</v>
      </c>
      <c r="C71" s="12">
        <f>'Data Covid Omicron'!F54</f>
        <v>246320</v>
      </c>
      <c r="D71" s="12">
        <f>'Data Covid Omicron'!C54</f>
        <v>8775</v>
      </c>
      <c r="E71" s="12">
        <f>'Data Covid Omicron'!D54-'Data Covid Omicron'!D53</f>
        <v>598</v>
      </c>
      <c r="G71" s="14"/>
      <c r="H71" s="14"/>
      <c r="I71" s="14">
        <f>'Data Covid Omicron'!F54</f>
        <v>246320</v>
      </c>
      <c r="J71" s="14">
        <f>'Data Covid Omicron'!B54</f>
        <v>772</v>
      </c>
      <c r="K71" s="14">
        <f>'Data Covid Omicron'!E54-'Data Covid Omicron'!E53</f>
        <v>4</v>
      </c>
      <c r="L71" s="14">
        <f>'Data Covid Omicron'!D54-'Data Covid Omicron'!D53</f>
        <v>598</v>
      </c>
      <c r="O71" s="14"/>
      <c r="P71" s="16">
        <f t="shared" si="1"/>
        <v>8.8336076741357011E-4</v>
      </c>
      <c r="Q71" s="16">
        <f t="shared" si="2"/>
        <v>8.8057880835598082E-2</v>
      </c>
      <c r="R71" s="16">
        <f t="shared" si="3"/>
        <v>6.8148148148148152E-2</v>
      </c>
      <c r="S71" s="14"/>
      <c r="T71" s="16">
        <f t="shared" si="4"/>
        <v>4.5584045584045582E-4</v>
      </c>
      <c r="U71" s="14"/>
      <c r="V71" s="16">
        <f t="shared" si="5"/>
        <v>8.8057880835598085E-3</v>
      </c>
    </row>
    <row r="72" spans="1:22" ht="12.75" x14ac:dyDescent="0.2">
      <c r="A72" s="10">
        <v>52</v>
      </c>
      <c r="B72" s="12">
        <f t="shared" si="0"/>
        <v>278461499</v>
      </c>
      <c r="C72" s="12">
        <f>'Data Covid Omicron'!F55</f>
        <v>628236</v>
      </c>
      <c r="D72" s="12">
        <f>'Data Covid Omicron'!C55</f>
        <v>9564</v>
      </c>
      <c r="E72" s="12">
        <f>'Data Covid Omicron'!D55-'Data Covid Omicron'!D54</f>
        <v>564</v>
      </c>
      <c r="G72" s="14"/>
      <c r="H72" s="14"/>
      <c r="I72" s="14">
        <f>'Data Covid Omicron'!F55</f>
        <v>628236</v>
      </c>
      <c r="J72" s="14">
        <f>'Data Covid Omicron'!B55</f>
        <v>1362</v>
      </c>
      <c r="K72" s="14">
        <f>'Data Covid Omicron'!E55-'Data Covid Omicron'!E54</f>
        <v>9</v>
      </c>
      <c r="L72" s="14">
        <f>'Data Covid Omicron'!D55-'Data Covid Omicron'!D54</f>
        <v>564</v>
      </c>
      <c r="O72" s="14"/>
      <c r="P72" s="16">
        <f t="shared" si="1"/>
        <v>2.2560964523142212E-3</v>
      </c>
      <c r="Q72" s="16">
        <f t="shared" si="2"/>
        <v>0.14273550199140425</v>
      </c>
      <c r="R72" s="16">
        <f t="shared" si="3"/>
        <v>5.8971141781681308E-2</v>
      </c>
      <c r="S72" s="14"/>
      <c r="T72" s="16">
        <f t="shared" si="4"/>
        <v>9.4102885821831868E-4</v>
      </c>
      <c r="U72" s="14"/>
      <c r="V72" s="16">
        <f t="shared" si="5"/>
        <v>1.4273550199140426E-2</v>
      </c>
    </row>
    <row r="73" spans="1:22" ht="12.75" x14ac:dyDescent="0.2">
      <c r="A73" s="10">
        <v>53</v>
      </c>
      <c r="B73" s="12">
        <f t="shared" si="0"/>
        <v>278143060</v>
      </c>
      <c r="C73" s="12">
        <f>'Data Covid Omicron'!F56</f>
        <v>945503</v>
      </c>
      <c r="D73" s="12">
        <f>'Data Covid Omicron'!C56</f>
        <v>10796</v>
      </c>
      <c r="E73" s="12">
        <f>'Data Covid Omicron'!D56-'Data Covid Omicron'!D55</f>
        <v>504</v>
      </c>
      <c r="G73" s="14"/>
      <c r="H73" s="14"/>
      <c r="I73" s="14">
        <f>'Data Covid Omicron'!F56</f>
        <v>945503</v>
      </c>
      <c r="J73" s="14">
        <f>'Data Covid Omicron'!B56</f>
        <v>1745</v>
      </c>
      <c r="K73" s="14">
        <f>'Data Covid Omicron'!E56-'Data Covid Omicron'!E55</f>
        <v>9</v>
      </c>
      <c r="L73" s="14">
        <f>'Data Covid Omicron'!D56-'Data Covid Omicron'!D55</f>
        <v>504</v>
      </c>
      <c r="O73" s="14"/>
      <c r="P73" s="16">
        <f t="shared" si="1"/>
        <v>3.3993406127048433E-3</v>
      </c>
      <c r="Q73" s="16">
        <f t="shared" si="2"/>
        <v>0.1621899539406492</v>
      </c>
      <c r="R73" s="16">
        <f t="shared" si="3"/>
        <v>4.6683957021118931E-2</v>
      </c>
      <c r="S73" s="14"/>
      <c r="T73" s="16">
        <f t="shared" si="4"/>
        <v>8.3364208966283813E-4</v>
      </c>
      <c r="U73" s="14"/>
      <c r="V73" s="16">
        <f t="shared" si="5"/>
        <v>1.621899539406492E-2</v>
      </c>
    </row>
    <row r="74" spans="1:22" ht="12.75" x14ac:dyDescent="0.2">
      <c r="A74" s="10">
        <v>54</v>
      </c>
      <c r="B74" s="12">
        <f t="shared" si="0"/>
        <v>278275283</v>
      </c>
      <c r="C74" s="12">
        <f>'Data Covid Omicron'!F57</f>
        <v>811675</v>
      </c>
      <c r="D74" s="12">
        <f>'Data Covid Omicron'!C57</f>
        <v>12328</v>
      </c>
      <c r="E74" s="12">
        <f>'Data Covid Omicron'!D57-'Data Covid Omicron'!D56</f>
        <v>577</v>
      </c>
      <c r="G74" s="14"/>
      <c r="H74" s="14"/>
      <c r="I74" s="14">
        <f>'Data Covid Omicron'!F57</f>
        <v>811675</v>
      </c>
      <c r="J74" s="14">
        <f>'Data Covid Omicron'!B57</f>
        <v>2116</v>
      </c>
      <c r="K74" s="14">
        <f>'Data Covid Omicron'!E57-'Data Covid Omicron'!E56</f>
        <v>7</v>
      </c>
      <c r="L74" s="14">
        <f>'Data Covid Omicron'!D57-'Data Covid Omicron'!D56</f>
        <v>577</v>
      </c>
      <c r="O74" s="14"/>
      <c r="P74" s="16">
        <f t="shared" si="1"/>
        <v>2.9168059457152723E-3</v>
      </c>
      <c r="Q74" s="16">
        <f t="shared" si="2"/>
        <v>0.17215039671946589</v>
      </c>
      <c r="R74" s="16">
        <f t="shared" si="3"/>
        <v>4.6804023361453603E-2</v>
      </c>
      <c r="S74" s="14"/>
      <c r="T74" s="16">
        <f t="shared" si="4"/>
        <v>5.6781310837118759E-4</v>
      </c>
      <c r="U74" s="14"/>
      <c r="V74" s="16">
        <f t="shared" si="5"/>
        <v>1.721503967194659E-2</v>
      </c>
    </row>
    <row r="75" spans="1:22" ht="12.75" x14ac:dyDescent="0.2">
      <c r="A75" s="10">
        <v>55</v>
      </c>
      <c r="B75" s="12">
        <f t="shared" si="0"/>
        <v>278295926</v>
      </c>
      <c r="C75" s="12">
        <f>'Data Covid Omicron'!F58</f>
        <v>789007</v>
      </c>
      <c r="D75" s="12">
        <f>'Data Covid Omicron'!C58</f>
        <v>14119</v>
      </c>
      <c r="E75" s="12">
        <f>'Data Covid Omicron'!D58-'Data Covid Omicron'!D57</f>
        <v>811</v>
      </c>
      <c r="G75" s="14"/>
      <c r="H75" s="14"/>
      <c r="I75" s="14">
        <f>'Data Covid Omicron'!F58</f>
        <v>789007</v>
      </c>
      <c r="J75" s="14">
        <f>'Data Covid Omicron'!B58</f>
        <v>2604</v>
      </c>
      <c r="K75" s="14">
        <f>'Data Covid Omicron'!E58-'Data Covid Omicron'!E57</f>
        <v>2</v>
      </c>
      <c r="L75" s="14">
        <f>'Data Covid Omicron'!D58-'Data Covid Omicron'!D57</f>
        <v>811</v>
      </c>
      <c r="O75" s="14"/>
      <c r="P75" s="16">
        <f t="shared" si="1"/>
        <v>2.8351367242077413E-3</v>
      </c>
      <c r="Q75" s="16">
        <f t="shared" si="2"/>
        <v>0.18496511050614162</v>
      </c>
      <c r="R75" s="16">
        <f t="shared" si="3"/>
        <v>5.7440328635172462E-2</v>
      </c>
      <c r="S75" s="14"/>
      <c r="T75" s="16">
        <f t="shared" si="4"/>
        <v>1.4165309157872371E-4</v>
      </c>
      <c r="U75" s="14"/>
      <c r="V75" s="16">
        <f t="shared" si="5"/>
        <v>1.8496511050614162E-2</v>
      </c>
    </row>
    <row r="76" spans="1:22" ht="12.75" x14ac:dyDescent="0.2">
      <c r="A76" s="10">
        <v>56</v>
      </c>
      <c r="B76" s="12">
        <f t="shared" si="0"/>
        <v>278467412</v>
      </c>
      <c r="C76" s="12">
        <f>'Data Covid Omicron'!F59</f>
        <v>615132</v>
      </c>
      <c r="D76" s="12">
        <f>'Data Covid Omicron'!C59</f>
        <v>16692</v>
      </c>
      <c r="E76" s="12">
        <f>'Data Covid Omicron'!D59-'Data Covid Omicron'!D58</f>
        <v>627</v>
      </c>
      <c r="G76" s="14"/>
      <c r="H76" s="14"/>
      <c r="I76" s="14">
        <f>'Data Covid Omicron'!F59</f>
        <v>615132</v>
      </c>
      <c r="J76" s="14">
        <f>'Data Covid Omicron'!B59</f>
        <v>3205</v>
      </c>
      <c r="K76" s="14">
        <f>'Data Covid Omicron'!E59-'Data Covid Omicron'!E58</f>
        <v>5</v>
      </c>
      <c r="L76" s="14">
        <f>'Data Covid Omicron'!D59-'Data Covid Omicron'!D58</f>
        <v>627</v>
      </c>
      <c r="O76" s="14"/>
      <c r="P76" s="16">
        <f t="shared" si="1"/>
        <v>2.2089909752168774E-3</v>
      </c>
      <c r="Q76" s="16">
        <f t="shared" si="2"/>
        <v>0.19244423363407603</v>
      </c>
      <c r="R76" s="16">
        <f t="shared" si="3"/>
        <v>3.7562904385334293E-2</v>
      </c>
      <c r="S76" s="14"/>
      <c r="T76" s="16">
        <f t="shared" si="4"/>
        <v>2.9954469206805657E-4</v>
      </c>
      <c r="U76" s="14"/>
      <c r="V76" s="16">
        <f t="shared" si="5"/>
        <v>1.9244423363407606E-2</v>
      </c>
    </row>
    <row r="77" spans="1:22" ht="12.75" x14ac:dyDescent="0.2">
      <c r="A77" s="10">
        <v>57</v>
      </c>
      <c r="B77" s="12">
        <f t="shared" si="0"/>
        <v>278781871</v>
      </c>
      <c r="C77" s="12">
        <f>'Data Covid Omicron'!F60</f>
        <v>298389</v>
      </c>
      <c r="D77" s="12">
        <f>'Data Covid Omicron'!C60</f>
        <v>18891</v>
      </c>
      <c r="E77" s="12">
        <f>'Data Covid Omicron'!D60-'Data Covid Omicron'!D59</f>
        <v>712</v>
      </c>
      <c r="G77" s="14"/>
      <c r="H77" s="14"/>
      <c r="I77" s="14">
        <f>'Data Covid Omicron'!F60</f>
        <v>298389</v>
      </c>
      <c r="J77" s="14">
        <f>'Data Covid Omicron'!B60</f>
        <v>2925</v>
      </c>
      <c r="K77" s="14">
        <f>'Data Covid Omicron'!E60-'Data Covid Omicron'!E59</f>
        <v>14</v>
      </c>
      <c r="L77" s="14">
        <f>'Data Covid Omicron'!D60-'Data Covid Omicron'!D59</f>
        <v>712</v>
      </c>
      <c r="O77" s="14"/>
      <c r="P77" s="16">
        <f t="shared" si="1"/>
        <v>1.0703314348586175E-3</v>
      </c>
      <c r="Q77" s="16">
        <f t="shared" si="2"/>
        <v>0.1550122489848155</v>
      </c>
      <c r="R77" s="16">
        <f t="shared" si="3"/>
        <v>3.7689905245884281E-2</v>
      </c>
      <c r="S77" s="14"/>
      <c r="T77" s="16">
        <f t="shared" si="4"/>
        <v>7.4109364247525276E-4</v>
      </c>
      <c r="U77" s="14"/>
      <c r="V77" s="16">
        <f t="shared" si="5"/>
        <v>1.5501224898481551E-2</v>
      </c>
    </row>
    <row r="78" spans="1:22" ht="12.75" x14ac:dyDescent="0.2">
      <c r="A78" s="10">
        <v>58</v>
      </c>
      <c r="B78" s="12">
        <f t="shared" si="0"/>
        <v>278824374</v>
      </c>
      <c r="C78" s="12">
        <f>'Data Covid Omicron'!F61</f>
        <v>253678</v>
      </c>
      <c r="D78" s="12">
        <f>'Data Covid Omicron'!C61</f>
        <v>20867</v>
      </c>
      <c r="E78" s="12">
        <f>'Data Covid Omicron'!D61-'Data Covid Omicron'!D60</f>
        <v>944</v>
      </c>
      <c r="G78" s="14"/>
      <c r="H78" s="14"/>
      <c r="I78" s="14">
        <f>'Data Covid Omicron'!F61</f>
        <v>253678</v>
      </c>
      <c r="J78" s="14">
        <f>'Data Covid Omicron'!B61</f>
        <v>2927</v>
      </c>
      <c r="K78" s="14">
        <f>'Data Covid Omicron'!E61-'Data Covid Omicron'!E60</f>
        <v>7</v>
      </c>
      <c r="L78" s="14">
        <f>'Data Covid Omicron'!D61-'Data Covid Omicron'!D60</f>
        <v>944</v>
      </c>
      <c r="O78" s="14"/>
      <c r="P78" s="16">
        <f t="shared" si="1"/>
        <v>9.0981285588755589E-4</v>
      </c>
      <c r="Q78" s="16">
        <f t="shared" si="2"/>
        <v>0.14040791615562273</v>
      </c>
      <c r="R78" s="16">
        <f t="shared" si="3"/>
        <v>4.523889394738103E-2</v>
      </c>
      <c r="S78" s="14"/>
      <c r="T78" s="16">
        <f t="shared" si="4"/>
        <v>3.3545790003354579E-4</v>
      </c>
      <c r="U78" s="14"/>
      <c r="V78" s="16">
        <f t="shared" si="5"/>
        <v>1.4040791615562273E-2</v>
      </c>
    </row>
    <row r="79" spans="1:22" ht="12.75" x14ac:dyDescent="0.2">
      <c r="A79" s="10">
        <v>59</v>
      </c>
      <c r="B79" s="12">
        <f t="shared" si="0"/>
        <v>278301768</v>
      </c>
      <c r="C79" s="12">
        <f>'Data Covid Omicron'!F62</f>
        <v>772370</v>
      </c>
      <c r="D79" s="12">
        <f>'Data Covid Omicron'!C62</f>
        <v>24856</v>
      </c>
      <c r="E79" s="12">
        <f>'Data Covid Omicron'!D62-'Data Covid Omicron'!D61</f>
        <v>869</v>
      </c>
      <c r="G79" s="14"/>
      <c r="H79" s="14"/>
      <c r="I79" s="14">
        <f>'Data Covid Omicron'!F62</f>
        <v>772370</v>
      </c>
      <c r="J79" s="14">
        <f>'Data Covid Omicron'!B62</f>
        <v>4878</v>
      </c>
      <c r="K79" s="14">
        <f>'Data Covid Omicron'!E62-'Data Covid Omicron'!E61</f>
        <v>20</v>
      </c>
      <c r="L79" s="14">
        <f>'Data Covid Omicron'!D62-'Data Covid Omicron'!D61</f>
        <v>869</v>
      </c>
      <c r="O79" s="14"/>
      <c r="P79" s="16">
        <f t="shared" si="1"/>
        <v>2.775296777848713E-3</v>
      </c>
      <c r="Q79" s="16">
        <f t="shared" si="2"/>
        <v>0.19681319595665195</v>
      </c>
      <c r="R79" s="16">
        <f t="shared" si="3"/>
        <v>3.496137753459929E-2</v>
      </c>
      <c r="S79" s="14"/>
      <c r="T79" s="16">
        <f t="shared" si="4"/>
        <v>8.0463469584808492E-4</v>
      </c>
      <c r="U79" s="14"/>
      <c r="V79" s="16">
        <f t="shared" si="5"/>
        <v>1.9681319595665197E-2</v>
      </c>
    </row>
    <row r="80" spans="1:22" ht="12.75" x14ac:dyDescent="0.2">
      <c r="A80" s="10">
        <v>60</v>
      </c>
      <c r="B80" s="12">
        <f t="shared" si="0"/>
        <v>278501333</v>
      </c>
      <c r="C80" s="12">
        <f>'Data Covid Omicron'!F63</f>
        <v>566671</v>
      </c>
      <c r="D80" s="12">
        <f>'Data Covid Omicron'!C63</f>
        <v>29277</v>
      </c>
      <c r="E80" s="12">
        <f>'Data Covid Omicron'!D63-'Data Covid Omicron'!D62</f>
        <v>2582</v>
      </c>
      <c r="G80" s="14"/>
      <c r="H80" s="14"/>
      <c r="I80" s="14">
        <f>'Data Covid Omicron'!F63</f>
        <v>566671</v>
      </c>
      <c r="J80" s="14">
        <f>'Data Covid Omicron'!B63</f>
        <v>7010</v>
      </c>
      <c r="K80" s="14">
        <f>'Data Covid Omicron'!E63-'Data Covid Omicron'!E62</f>
        <v>7</v>
      </c>
      <c r="L80" s="14">
        <f>'Data Covid Omicron'!D63-'Data Covid Omicron'!D62</f>
        <v>2582</v>
      </c>
      <c r="O80" s="14"/>
      <c r="P80" s="16">
        <f t="shared" si="1"/>
        <v>2.0347155753110886E-3</v>
      </c>
      <c r="Q80" s="16">
        <f t="shared" si="2"/>
        <v>0.23995167746374116</v>
      </c>
      <c r="R80" s="16">
        <f t="shared" si="3"/>
        <v>8.8192096184718377E-2</v>
      </c>
      <c r="S80" s="14"/>
      <c r="T80" s="16">
        <f t="shared" si="4"/>
        <v>2.3909553574478259E-4</v>
      </c>
      <c r="U80" s="14"/>
      <c r="V80" s="16">
        <f t="shared" si="5"/>
        <v>2.3995167746374117E-2</v>
      </c>
    </row>
    <row r="81" spans="1:22" ht="12.75" x14ac:dyDescent="0.2">
      <c r="A81" s="10">
        <v>61</v>
      </c>
      <c r="B81" s="12">
        <f t="shared" si="0"/>
        <v>278322565</v>
      </c>
      <c r="C81" s="12">
        <f>'Data Covid Omicron'!F64</f>
        <v>739951</v>
      </c>
      <c r="D81" s="12">
        <f>'Data Covid Omicron'!C64</f>
        <v>35704</v>
      </c>
      <c r="E81" s="12">
        <f>'Data Covid Omicron'!D64-'Data Covid Omicron'!D63</f>
        <v>1643</v>
      </c>
      <c r="G81" s="14"/>
      <c r="H81" s="14"/>
      <c r="I81" s="14">
        <f>'Data Covid Omicron'!F64</f>
        <v>739951</v>
      </c>
      <c r="J81" s="14">
        <f>'Data Covid Omicron'!B64</f>
        <v>8077</v>
      </c>
      <c r="K81" s="14">
        <f>'Data Covid Omicron'!E64-'Data Covid Omicron'!E63</f>
        <v>7</v>
      </c>
      <c r="L81" s="14">
        <f>'Data Covid Omicron'!D64-'Data Covid Omicron'!D63</f>
        <v>1643</v>
      </c>
      <c r="O81" s="14"/>
      <c r="P81" s="16">
        <f t="shared" si="1"/>
        <v>2.6586094447642074E-3</v>
      </c>
      <c r="Q81" s="16">
        <f t="shared" si="2"/>
        <v>0.22685294110038157</v>
      </c>
      <c r="R81" s="16">
        <f t="shared" si="3"/>
        <v>4.6017252968855032E-2</v>
      </c>
      <c r="S81" s="14"/>
      <c r="T81" s="16">
        <f t="shared" si="4"/>
        <v>1.9605646426170737E-4</v>
      </c>
      <c r="U81" s="14"/>
      <c r="V81" s="16">
        <f t="shared" si="5"/>
        <v>2.2685294110038157E-2</v>
      </c>
    </row>
    <row r="82" spans="1:22" ht="12.75" x14ac:dyDescent="0.2">
      <c r="A82" s="10">
        <v>62</v>
      </c>
      <c r="B82" s="12">
        <f t="shared" si="0"/>
        <v>278303199</v>
      </c>
      <c r="C82" s="12">
        <f>'Data Covid Omicron'!F65</f>
        <v>751062</v>
      </c>
      <c r="D82" s="12">
        <f>'Data Covid Omicron'!C65</f>
        <v>43574</v>
      </c>
      <c r="E82" s="12">
        <f>'Data Covid Omicron'!D65-'Data Covid Omicron'!D64</f>
        <v>2028</v>
      </c>
      <c r="G82" s="14"/>
      <c r="H82" s="14"/>
      <c r="I82" s="14">
        <f>'Data Covid Omicron'!F65</f>
        <v>751062</v>
      </c>
      <c r="J82" s="14">
        <f>'Data Covid Omicron'!B65</f>
        <v>9905</v>
      </c>
      <c r="K82" s="14">
        <f>'Data Covid Omicron'!E65-'Data Covid Omicron'!E64</f>
        <v>7</v>
      </c>
      <c r="L82" s="14">
        <f>'Data Covid Omicron'!D65-'Data Covid Omicron'!D64</f>
        <v>2028</v>
      </c>
      <c r="O82" s="14"/>
      <c r="P82" s="16">
        <f t="shared" si="1"/>
        <v>2.6987185296421978E-3</v>
      </c>
      <c r="Q82" s="16">
        <f t="shared" si="2"/>
        <v>0.2279651584249624</v>
      </c>
      <c r="R82" s="16">
        <f t="shared" si="3"/>
        <v>4.6541515582686925E-2</v>
      </c>
      <c r="S82" s="14"/>
      <c r="T82" s="16">
        <f t="shared" si="4"/>
        <v>1.6064625694221324E-4</v>
      </c>
      <c r="U82" s="14"/>
      <c r="V82" s="16">
        <f t="shared" si="5"/>
        <v>2.2796515842496243E-2</v>
      </c>
    </row>
    <row r="83" spans="1:22" ht="12.75" x14ac:dyDescent="0.2">
      <c r="A83" s="10">
        <v>63</v>
      </c>
      <c r="B83" s="12">
        <f t="shared" si="0"/>
        <v>278481771</v>
      </c>
      <c r="C83" s="12">
        <f>'Data Covid Omicron'!F66</f>
        <v>562947</v>
      </c>
      <c r="D83" s="12">
        <f>'Data Covid Omicron'!C66</f>
        <v>52555</v>
      </c>
      <c r="E83" s="12">
        <f>'Data Covid Omicron'!D66-'Data Covid Omicron'!D65</f>
        <v>2590</v>
      </c>
      <c r="G83" s="14"/>
      <c r="H83" s="14"/>
      <c r="I83" s="14">
        <f>'Data Covid Omicron'!F66</f>
        <v>562947</v>
      </c>
      <c r="J83" s="14">
        <f>'Data Covid Omicron'!B66</f>
        <v>11588</v>
      </c>
      <c r="K83" s="14">
        <f>'Data Covid Omicron'!E66-'Data Covid Omicron'!E65</f>
        <v>17</v>
      </c>
      <c r="L83" s="14">
        <f>'Data Covid Omicron'!D66-'Data Covid Omicron'!D65</f>
        <v>2590</v>
      </c>
      <c r="O83" s="14"/>
      <c r="P83" s="16">
        <f t="shared" si="1"/>
        <v>2.0214859952179779E-3</v>
      </c>
      <c r="Q83" s="16">
        <f t="shared" si="2"/>
        <v>0.22098220220958673</v>
      </c>
      <c r="R83" s="16">
        <f t="shared" si="3"/>
        <v>4.9281704880601275E-2</v>
      </c>
      <c r="S83" s="14"/>
      <c r="T83" s="16">
        <f t="shared" si="4"/>
        <v>3.2347064979545238E-4</v>
      </c>
      <c r="U83" s="14"/>
      <c r="V83" s="16">
        <f t="shared" si="5"/>
        <v>2.2098220220958673E-2</v>
      </c>
    </row>
    <row r="84" spans="1:22" ht="12.75" x14ac:dyDescent="0.2">
      <c r="A84" s="10">
        <v>64</v>
      </c>
      <c r="B84" s="12">
        <f t="shared" si="0"/>
        <v>278756227</v>
      </c>
      <c r="C84" s="12">
        <f>'Data Covid Omicron'!F67</f>
        <v>278677</v>
      </c>
      <c r="D84" s="12">
        <f>'Data Covid Omicron'!C67</f>
        <v>61718</v>
      </c>
      <c r="E84" s="12">
        <f>'Data Covid Omicron'!D67-'Data Covid Omicron'!D66</f>
        <v>3241</v>
      </c>
      <c r="G84" s="14"/>
      <c r="H84" s="14"/>
      <c r="I84" s="14">
        <f>'Data Covid Omicron'!F67</f>
        <v>278677</v>
      </c>
      <c r="J84" s="14">
        <f>'Data Covid Omicron'!B67</f>
        <v>12422</v>
      </c>
      <c r="K84" s="14">
        <f>'Data Covid Omicron'!E67-'Data Covid Omicron'!E66</f>
        <v>18</v>
      </c>
      <c r="L84" s="14">
        <f>'Data Covid Omicron'!D67-'Data Covid Omicron'!D66</f>
        <v>3241</v>
      </c>
      <c r="O84" s="14"/>
      <c r="P84" s="16">
        <f t="shared" si="1"/>
        <v>9.997157839275819E-4</v>
      </c>
      <c r="Q84" s="16">
        <f t="shared" si="2"/>
        <v>0.20151840933886217</v>
      </c>
      <c r="R84" s="16">
        <f t="shared" si="3"/>
        <v>5.2513043196474284E-2</v>
      </c>
      <c r="S84" s="14"/>
      <c r="T84" s="16">
        <f t="shared" si="4"/>
        <v>2.9164911371074888E-4</v>
      </c>
      <c r="U84" s="14"/>
      <c r="V84" s="16">
        <f t="shared" si="5"/>
        <v>2.0151840933886219E-2</v>
      </c>
    </row>
    <row r="85" spans="1:22" ht="12.75" x14ac:dyDescent="0.2">
      <c r="A85" s="10">
        <v>65</v>
      </c>
      <c r="B85" s="12">
        <f t="shared" si="0"/>
        <v>279005666</v>
      </c>
      <c r="C85" s="12">
        <f>'Data Covid Omicron'!F68</f>
        <v>22311</v>
      </c>
      <c r="D85" s="12">
        <f>'Data Covid Omicron'!C68</f>
        <v>68596</v>
      </c>
      <c r="E85" s="12">
        <f>'Data Covid Omicron'!D68-'Data Covid Omicron'!D67</f>
        <v>3290</v>
      </c>
      <c r="G85" s="14"/>
      <c r="H85" s="14"/>
      <c r="I85" s="14">
        <f>'Data Covid Omicron'!F68</f>
        <v>22311</v>
      </c>
      <c r="J85" s="14">
        <f>'Data Covid Omicron'!B68</f>
        <v>10185</v>
      </c>
      <c r="K85" s="14">
        <f>'Data Covid Omicron'!E68-'Data Covid Omicron'!E67</f>
        <v>17</v>
      </c>
      <c r="L85" s="14">
        <f>'Data Covid Omicron'!D68-'Data Covid Omicron'!D67</f>
        <v>3290</v>
      </c>
      <c r="O85" s="14"/>
      <c r="P85" s="16">
        <f t="shared" si="1"/>
        <v>7.9966117964070302E-5</v>
      </c>
      <c r="Q85" s="16">
        <f t="shared" si="2"/>
        <v>0.1485281740495511</v>
      </c>
      <c r="R85" s="16">
        <f t="shared" si="3"/>
        <v>4.7961980290395945E-2</v>
      </c>
      <c r="S85" s="14"/>
      <c r="T85" s="16">
        <f t="shared" si="4"/>
        <v>2.4782786168289696E-4</v>
      </c>
      <c r="U85" s="14"/>
      <c r="V85" s="16">
        <f t="shared" si="5"/>
        <v>1.485281740495511E-2</v>
      </c>
    </row>
    <row r="86" spans="1:22" ht="12.75" x14ac:dyDescent="0.2">
      <c r="A86" s="10">
        <v>66</v>
      </c>
      <c r="B86" s="12">
        <f t="shared" si="0"/>
        <v>278387659</v>
      </c>
      <c r="C86" s="12">
        <f>'Data Covid Omicron'!F69</f>
        <v>627615</v>
      </c>
      <c r="D86" s="12">
        <f>'Data Covid Omicron'!C69</f>
        <v>81349</v>
      </c>
      <c r="E86" s="12">
        <f>'Data Covid Omicron'!D69-'Data Covid Omicron'!D68</f>
        <v>3240</v>
      </c>
      <c r="G86" s="14"/>
      <c r="H86" s="14"/>
      <c r="I86" s="14">
        <f>'Data Covid Omicron'!F69</f>
        <v>627615</v>
      </c>
      <c r="J86" s="14">
        <f>'Data Covid Omicron'!B69</f>
        <v>16021</v>
      </c>
      <c r="K86" s="14">
        <f>'Data Covid Omicron'!E69-'Data Covid Omicron'!E68</f>
        <v>28</v>
      </c>
      <c r="L86" s="14">
        <f>'Data Covid Omicron'!D69-'Data Covid Omicron'!D68</f>
        <v>3240</v>
      </c>
      <c r="O86" s="14"/>
      <c r="P86" s="16">
        <f t="shared" si="1"/>
        <v>2.2544641607119519E-3</v>
      </c>
      <c r="Q86" s="16">
        <f t="shared" si="2"/>
        <v>0.19744541178782543</v>
      </c>
      <c r="R86" s="16">
        <f t="shared" si="3"/>
        <v>3.9828393711047461E-2</v>
      </c>
      <c r="S86" s="14"/>
      <c r="T86" s="16">
        <f t="shared" si="4"/>
        <v>3.4419599503374349E-4</v>
      </c>
      <c r="U86" s="14"/>
      <c r="V86" s="16">
        <f t="shared" si="5"/>
        <v>1.9744541178782545E-2</v>
      </c>
    </row>
    <row r="87" spans="1:22" ht="12.75" x14ac:dyDescent="0.2">
      <c r="A87" s="10">
        <v>67</v>
      </c>
      <c r="B87" s="12">
        <f t="shared" si="0"/>
        <v>278918667</v>
      </c>
      <c r="C87" s="12">
        <f>'Data Covid Omicron'!F70</f>
        <v>81977</v>
      </c>
      <c r="D87" s="12">
        <f>'Data Covid Omicron'!C70</f>
        <v>94109</v>
      </c>
      <c r="E87" s="12">
        <f>'Data Covid Omicron'!D70-'Data Covid Omicron'!D69</f>
        <v>5110</v>
      </c>
      <c r="G87" s="14"/>
      <c r="H87" s="14"/>
      <c r="I87" s="14">
        <f>'Data Covid Omicron'!F70</f>
        <v>81977</v>
      </c>
      <c r="J87" s="14">
        <f>'Data Covid Omicron'!B70</f>
        <v>17895</v>
      </c>
      <c r="K87" s="14">
        <f>'Data Covid Omicron'!E70-'Data Covid Omicron'!E69</f>
        <v>25</v>
      </c>
      <c r="L87" s="14">
        <f>'Data Covid Omicron'!D70-'Data Covid Omicron'!D69</f>
        <v>5110</v>
      </c>
      <c r="O87" s="14"/>
      <c r="P87" s="16">
        <f t="shared" si="1"/>
        <v>2.9391005228058116E-4</v>
      </c>
      <c r="Q87" s="16">
        <f t="shared" si="2"/>
        <v>0.19027537495270727</v>
      </c>
      <c r="R87" s="16">
        <f t="shared" si="3"/>
        <v>5.4298738696617749E-2</v>
      </c>
      <c r="S87" s="14"/>
      <c r="T87" s="16">
        <f t="shared" si="4"/>
        <v>2.656494065392258E-4</v>
      </c>
      <c r="U87" s="14"/>
      <c r="V87" s="16">
        <f t="shared" si="5"/>
        <v>1.9027537495270728E-2</v>
      </c>
    </row>
    <row r="88" spans="1:22" ht="12.75" x14ac:dyDescent="0.2">
      <c r="A88" s="10">
        <v>68</v>
      </c>
      <c r="B88" s="12">
        <f t="shared" si="0"/>
        <v>278310734</v>
      </c>
      <c r="C88" s="12">
        <f>'Data Covid Omicron'!F71</f>
        <v>667861</v>
      </c>
      <c r="D88" s="12">
        <f>'Data Covid Omicron'!C71</f>
        <v>115275</v>
      </c>
      <c r="E88" s="12">
        <f>'Data Covid Omicron'!D71-'Data Covid Omicron'!D70</f>
        <v>5993</v>
      </c>
      <c r="G88" s="14"/>
      <c r="H88" s="14"/>
      <c r="I88" s="14">
        <f>'Data Covid Omicron'!F71</f>
        <v>667861</v>
      </c>
      <c r="J88" s="14">
        <f>'Data Covid Omicron'!B71</f>
        <v>27197</v>
      </c>
      <c r="K88" s="14">
        <f>'Data Covid Omicron'!E71-'Data Covid Omicron'!E70</f>
        <v>38</v>
      </c>
      <c r="L88" s="14">
        <f>'Data Covid Omicron'!D71-'Data Covid Omicron'!D70</f>
        <v>5993</v>
      </c>
      <c r="O88" s="14"/>
      <c r="P88" s="16">
        <f t="shared" si="1"/>
        <v>2.3996954425767854E-3</v>
      </c>
      <c r="Q88" s="16">
        <f t="shared" si="2"/>
        <v>0.23660043403092582</v>
      </c>
      <c r="R88" s="16">
        <f t="shared" si="3"/>
        <v>5.1988722619822167E-2</v>
      </c>
      <c r="S88" s="14"/>
      <c r="T88" s="16">
        <f t="shared" si="4"/>
        <v>3.2964649750596401E-4</v>
      </c>
      <c r="U88" s="14"/>
      <c r="V88" s="16">
        <f t="shared" si="5"/>
        <v>2.3660043403092582E-2</v>
      </c>
    </row>
    <row r="89" spans="1:22" ht="12.75" x14ac:dyDescent="0.2">
      <c r="A89" s="10">
        <v>69</v>
      </c>
      <c r="B89" s="12">
        <f t="shared" si="0"/>
        <v>278235516</v>
      </c>
      <c r="C89" s="12">
        <f>'Data Covid Omicron'!F72</f>
        <v>716993</v>
      </c>
      <c r="D89" s="12">
        <f>'Data Covid Omicron'!C72</f>
        <v>140254</v>
      </c>
      <c r="E89" s="12">
        <f>'Data Covid Omicron'!D72-'Data Covid Omicron'!D71</f>
        <v>7100</v>
      </c>
      <c r="G89" s="14"/>
      <c r="H89" s="14"/>
      <c r="I89" s="14">
        <f>'Data Covid Omicron'!F72</f>
        <v>716993</v>
      </c>
      <c r="J89" s="14">
        <f>'Data Covid Omicron'!B72</f>
        <v>32211</v>
      </c>
      <c r="K89" s="14">
        <f>'Data Covid Omicron'!E72-'Data Covid Omicron'!E71</f>
        <v>42</v>
      </c>
      <c r="L89" s="14">
        <f>'Data Covid Omicron'!D72-'Data Covid Omicron'!D71</f>
        <v>7100</v>
      </c>
      <c r="O89" s="14"/>
      <c r="P89" s="16">
        <f t="shared" si="1"/>
        <v>2.5769283889695805E-3</v>
      </c>
      <c r="Q89" s="16">
        <f t="shared" si="2"/>
        <v>0.23037535072391907</v>
      </c>
      <c r="R89" s="16">
        <f t="shared" si="3"/>
        <v>5.0622442140687611E-2</v>
      </c>
      <c r="S89" s="14"/>
      <c r="T89" s="16">
        <f t="shared" si="4"/>
        <v>2.9945669998716613E-4</v>
      </c>
      <c r="U89" s="14"/>
      <c r="V89" s="16">
        <f t="shared" si="5"/>
        <v>2.303753507239191E-2</v>
      </c>
    </row>
    <row r="90" spans="1:22" ht="12.75" x14ac:dyDescent="0.2">
      <c r="A90" s="10">
        <v>70</v>
      </c>
      <c r="B90" s="12">
        <f t="shared" si="0"/>
        <v>278264155</v>
      </c>
      <c r="C90" s="12">
        <f>'Data Covid Omicron'!F73</f>
        <v>661679</v>
      </c>
      <c r="D90" s="12">
        <f>'Data Covid Omicron'!C73</f>
        <v>163468</v>
      </c>
      <c r="E90" s="12">
        <f>'Data Covid Omicron'!D73-'Data Covid Omicron'!D72</f>
        <v>10561</v>
      </c>
      <c r="G90" s="14"/>
      <c r="H90" s="14"/>
      <c r="I90" s="14">
        <f>'Data Covid Omicron'!F73</f>
        <v>661679</v>
      </c>
      <c r="J90" s="14">
        <f>'Data Covid Omicron'!B73</f>
        <v>33729</v>
      </c>
      <c r="K90" s="14">
        <f>'Data Covid Omicron'!E73-'Data Covid Omicron'!E72</f>
        <v>44</v>
      </c>
      <c r="L90" s="14">
        <f>'Data Covid Omicron'!D73-'Data Covid Omicron'!D72</f>
        <v>10561</v>
      </c>
      <c r="O90" s="14"/>
      <c r="P90" s="16">
        <f t="shared" si="1"/>
        <v>2.3778808305367251E-3</v>
      </c>
      <c r="Q90" s="16">
        <f t="shared" si="2"/>
        <v>0.2069536421438892</v>
      </c>
      <c r="R90" s="16">
        <f t="shared" si="3"/>
        <v>6.4605916754349471E-2</v>
      </c>
      <c r="S90" s="14"/>
      <c r="T90" s="16">
        <f t="shared" si="4"/>
        <v>2.691658306212837E-4</v>
      </c>
      <c r="U90" s="14"/>
      <c r="V90" s="16">
        <f t="shared" si="5"/>
        <v>2.0695364214388921E-2</v>
      </c>
    </row>
    <row r="91" spans="1:22" ht="12.75" x14ac:dyDescent="0.2">
      <c r="A91" s="10">
        <v>71</v>
      </c>
      <c r="B91" s="12">
        <f t="shared" si="0"/>
        <v>278603863</v>
      </c>
      <c r="C91" s="12">
        <f>'Data Covid Omicron'!F74</f>
        <v>296532</v>
      </c>
      <c r="D91" s="12">
        <f>'Data Covid Omicron'!C74</f>
        <v>188899</v>
      </c>
      <c r="E91" s="12">
        <f>'Data Covid Omicron'!D74-'Data Covid Omicron'!D73</f>
        <v>10569</v>
      </c>
      <c r="G91" s="14"/>
      <c r="H91" s="14"/>
      <c r="I91" s="14">
        <f>'Data Covid Omicron'!F74</f>
        <v>296532</v>
      </c>
      <c r="J91" s="14">
        <f>'Data Covid Omicron'!B74</f>
        <v>36057</v>
      </c>
      <c r="K91" s="14">
        <f>'Data Covid Omicron'!E74-'Data Covid Omicron'!E73</f>
        <v>57</v>
      </c>
      <c r="L91" s="14">
        <f>'Data Covid Omicron'!D74-'Data Covid Omicron'!D73</f>
        <v>10569</v>
      </c>
      <c r="O91" s="14"/>
      <c r="P91" s="16">
        <f t="shared" si="1"/>
        <v>1.064349922527815E-3</v>
      </c>
      <c r="Q91" s="16">
        <f t="shared" si="2"/>
        <v>0.19121960665094503</v>
      </c>
      <c r="R91" s="16">
        <f t="shared" si="3"/>
        <v>5.5950534412569683E-2</v>
      </c>
      <c r="S91" s="14"/>
      <c r="T91" s="16">
        <f t="shared" si="4"/>
        <v>3.0174855345978539E-4</v>
      </c>
      <c r="U91" s="14"/>
      <c r="V91" s="16">
        <f t="shared" si="5"/>
        <v>1.9121960665094504E-2</v>
      </c>
    </row>
    <row r="92" spans="1:22" ht="12.75" x14ac:dyDescent="0.2">
      <c r="A92" s="10">
        <v>72</v>
      </c>
      <c r="B92" s="12">
        <f t="shared" si="0"/>
        <v>278846231</v>
      </c>
      <c r="C92" s="12">
        <f>'Data Covid Omicron'!F75</f>
        <v>38694</v>
      </c>
      <c r="D92" s="12">
        <f>'Data Covid Omicron'!C75</f>
        <v>206361</v>
      </c>
      <c r="E92" s="12">
        <f>'Data Covid Omicron'!D75-'Data Covid Omicron'!D74</f>
        <v>8577</v>
      </c>
      <c r="G92" s="14"/>
      <c r="H92" s="14"/>
      <c r="I92" s="14">
        <f>'Data Covid Omicron'!F75</f>
        <v>38694</v>
      </c>
      <c r="J92" s="14">
        <f>'Data Covid Omicron'!B75</f>
        <v>26121</v>
      </c>
      <c r="K92" s="14">
        <f>'Data Covid Omicron'!E75-'Data Covid Omicron'!E74</f>
        <v>82</v>
      </c>
      <c r="L92" s="14">
        <f>'Data Covid Omicron'!D75-'Data Covid Omicron'!D74</f>
        <v>8577</v>
      </c>
      <c r="O92" s="14"/>
      <c r="P92" s="16">
        <f t="shared" si="1"/>
        <v>1.387646512604289E-4</v>
      </c>
      <c r="Q92" s="16">
        <f t="shared" si="2"/>
        <v>0.12669428356006948</v>
      </c>
      <c r="R92" s="16">
        <f t="shared" si="3"/>
        <v>4.1563086048235859E-2</v>
      </c>
      <c r="S92" s="14"/>
      <c r="T92" s="16">
        <f t="shared" si="4"/>
        <v>3.9736190462345112E-4</v>
      </c>
      <c r="U92" s="14"/>
      <c r="V92" s="16">
        <f t="shared" si="5"/>
        <v>1.266942835600695E-2</v>
      </c>
    </row>
    <row r="93" spans="1:22" ht="12.75" x14ac:dyDescent="0.2">
      <c r="A93" s="10">
        <v>73</v>
      </c>
      <c r="B93" s="12">
        <f t="shared" si="0"/>
        <v>277885399</v>
      </c>
      <c r="C93" s="12">
        <f>'Data Covid Omicron'!F76</f>
        <v>970694</v>
      </c>
      <c r="D93" s="12">
        <f>'Data Covid Omicron'!C76</f>
        <v>233062</v>
      </c>
      <c r="E93" s="12">
        <f>'Data Covid Omicron'!D76-'Data Covid Omicron'!D75</f>
        <v>10708</v>
      </c>
      <c r="G93" s="14"/>
      <c r="H93" s="14"/>
      <c r="I93" s="14">
        <f>'Data Covid Omicron'!F76</f>
        <v>970694</v>
      </c>
      <c r="J93" s="14">
        <f>'Data Covid Omicron'!B76</f>
        <v>37492</v>
      </c>
      <c r="K93" s="14">
        <f>'Data Covid Omicron'!E76-'Data Covid Omicron'!E75</f>
        <v>83</v>
      </c>
      <c r="L93" s="14">
        <f>'Data Covid Omicron'!D76-'Data Covid Omicron'!D75</f>
        <v>10708</v>
      </c>
      <c r="O93" s="14"/>
      <c r="P93" s="16">
        <f t="shared" si="1"/>
        <v>3.4931450284654934E-3</v>
      </c>
      <c r="Q93" s="16">
        <f t="shared" si="2"/>
        <v>0.16157011516404662</v>
      </c>
      <c r="R93" s="16">
        <f t="shared" si="3"/>
        <v>4.5944855875260662E-2</v>
      </c>
      <c r="S93" s="14"/>
      <c r="T93" s="16">
        <f t="shared" si="4"/>
        <v>3.561284121821661E-4</v>
      </c>
      <c r="U93" s="14"/>
      <c r="V93" s="16">
        <f t="shared" si="5"/>
        <v>1.6157011516404664E-2</v>
      </c>
    </row>
    <row r="94" spans="1:22" ht="12.75" x14ac:dyDescent="0.2">
      <c r="A94" s="10">
        <v>74</v>
      </c>
      <c r="B94" s="12">
        <f t="shared" si="0"/>
        <v>278242151</v>
      </c>
      <c r="C94" s="12">
        <f>'Data Covid Omicron'!F77</f>
        <v>577872</v>
      </c>
      <c r="D94" s="12">
        <f>'Data Covid Omicron'!C77</f>
        <v>265824</v>
      </c>
      <c r="E94" s="12">
        <f>'Data Covid Omicron'!D77-'Data Covid Omicron'!D76</f>
        <v>14016</v>
      </c>
      <c r="G94" s="14"/>
      <c r="H94" s="14"/>
      <c r="I94" s="14">
        <f>'Data Covid Omicron'!F77</f>
        <v>577872</v>
      </c>
      <c r="J94" s="14">
        <f>'Data Covid Omicron'!B77</f>
        <v>46843</v>
      </c>
      <c r="K94" s="14">
        <f>'Data Covid Omicron'!E77-'Data Covid Omicron'!E76</f>
        <v>65</v>
      </c>
      <c r="L94" s="14">
        <f>'Data Covid Omicron'!D77-'Data Covid Omicron'!D76</f>
        <v>14016</v>
      </c>
      <c r="O94" s="14"/>
      <c r="P94" s="16">
        <f t="shared" si="1"/>
        <v>2.0768672105327419E-3</v>
      </c>
      <c r="Q94" s="16">
        <f t="shared" si="2"/>
        <v>0.17676131084471336</v>
      </c>
      <c r="R94" s="16">
        <f t="shared" si="3"/>
        <v>5.27266161068978E-2</v>
      </c>
      <c r="S94" s="14"/>
      <c r="T94" s="16">
        <f t="shared" si="4"/>
        <v>2.445226917057903E-4</v>
      </c>
      <c r="U94" s="14"/>
      <c r="V94" s="16">
        <f t="shared" si="5"/>
        <v>1.7676131084471337E-2</v>
      </c>
    </row>
    <row r="95" spans="1:22" ht="12.75" x14ac:dyDescent="0.2">
      <c r="A95" s="10">
        <v>75</v>
      </c>
      <c r="B95" s="12">
        <f t="shared" si="0"/>
        <v>277757738</v>
      </c>
      <c r="C95" s="12">
        <f>'Data Covid Omicron'!F78</f>
        <v>1035757</v>
      </c>
      <c r="D95" s="12">
        <f>'Data Covid Omicron'!C78</f>
        <v>288186</v>
      </c>
      <c r="E95" s="12">
        <f>'Data Covid Omicron'!D78-'Data Covid Omicron'!D77</f>
        <v>18182</v>
      </c>
      <c r="G95" s="14"/>
      <c r="H95" s="14"/>
      <c r="I95" s="14">
        <f>'Data Covid Omicron'!F78</f>
        <v>1035757</v>
      </c>
      <c r="J95" s="14">
        <f>'Data Covid Omicron'!B78</f>
        <v>40618</v>
      </c>
      <c r="K95" s="14">
        <f>'Data Covid Omicron'!E78-'Data Covid Omicron'!E77</f>
        <v>74</v>
      </c>
      <c r="L95" s="14">
        <f>'Data Covid Omicron'!D78-'Data Covid Omicron'!D77</f>
        <v>18182</v>
      </c>
      <c r="O95" s="14"/>
      <c r="P95" s="16">
        <f t="shared" si="1"/>
        <v>3.7289942215759258E-3</v>
      </c>
      <c r="Q95" s="16">
        <f t="shared" si="2"/>
        <v>0.1416247358267434</v>
      </c>
      <c r="R95" s="16">
        <f t="shared" si="3"/>
        <v>6.3091198045706592E-2</v>
      </c>
      <c r="S95" s="14"/>
      <c r="T95" s="16">
        <f t="shared" si="4"/>
        <v>2.5677860825994321E-4</v>
      </c>
      <c r="U95" s="14"/>
      <c r="V95" s="16">
        <f t="shared" si="5"/>
        <v>1.4162473582674341E-2</v>
      </c>
    </row>
    <row r="96" spans="1:22" ht="12.75" x14ac:dyDescent="0.2">
      <c r="A96" s="10">
        <v>76</v>
      </c>
      <c r="B96" s="12">
        <f t="shared" si="0"/>
        <v>278071047</v>
      </c>
      <c r="C96" s="12">
        <f>'Data Covid Omicron'!F79</f>
        <v>700241</v>
      </c>
      <c r="D96" s="12">
        <f>'Data Covid Omicron'!C79</f>
        <v>312808</v>
      </c>
      <c r="E96" s="12">
        <f>'Data Covid Omicron'!D79-'Data Covid Omicron'!D78</f>
        <v>15767</v>
      </c>
      <c r="G96" s="14"/>
      <c r="H96" s="14"/>
      <c r="I96" s="14">
        <f>'Data Covid Omicron'!F79</f>
        <v>700241</v>
      </c>
      <c r="J96" s="14">
        <f>'Data Covid Omicron'!B79</f>
        <v>40489</v>
      </c>
      <c r="K96" s="14">
        <f>'Data Covid Omicron'!E79-'Data Covid Omicron'!E78</f>
        <v>100</v>
      </c>
      <c r="L96" s="14">
        <f>'Data Covid Omicron'!D79-'Data Covid Omicron'!D78</f>
        <v>15767</v>
      </c>
      <c r="O96" s="14"/>
      <c r="P96" s="16">
        <f t="shared" si="1"/>
        <v>2.5182089525487348E-3</v>
      </c>
      <c r="Q96" s="16">
        <f t="shared" si="2"/>
        <v>0.12991612258908777</v>
      </c>
      <c r="R96" s="16">
        <f t="shared" si="3"/>
        <v>5.0404721106877062E-2</v>
      </c>
      <c r="S96" s="14"/>
      <c r="T96" s="16">
        <f t="shared" si="4"/>
        <v>3.1968491854428277E-4</v>
      </c>
      <c r="U96" s="14"/>
      <c r="V96" s="16">
        <f t="shared" si="5"/>
        <v>1.2991612258908778E-2</v>
      </c>
    </row>
    <row r="97" spans="1:22" ht="12.75" x14ac:dyDescent="0.2">
      <c r="A97" s="10">
        <v>77</v>
      </c>
      <c r="B97" s="12">
        <f t="shared" si="0"/>
        <v>277926709</v>
      </c>
      <c r="C97" s="12">
        <f>'Data Covid Omicron'!F80</f>
        <v>805244</v>
      </c>
      <c r="D97" s="12">
        <f>'Data Covid Omicron'!C80</f>
        <v>335340</v>
      </c>
      <c r="E97" s="12">
        <f>'Data Covid Omicron'!D80-'Data Covid Omicron'!D79</f>
        <v>32570</v>
      </c>
      <c r="G97" s="14"/>
      <c r="H97" s="14"/>
      <c r="I97" s="14">
        <f>'Data Covid Omicron'!F80</f>
        <v>805244</v>
      </c>
      <c r="J97" s="14">
        <f>'Data Covid Omicron'!B80</f>
        <v>55209</v>
      </c>
      <c r="K97" s="14">
        <f>'Data Covid Omicron'!E80-'Data Covid Omicron'!E79</f>
        <v>107</v>
      </c>
      <c r="L97" s="14">
        <f>'Data Covid Omicron'!D80-'Data Covid Omicron'!D79</f>
        <v>32570</v>
      </c>
      <c r="O97" s="14"/>
      <c r="P97" s="16">
        <f t="shared" si="1"/>
        <v>2.8973249922518243E-3</v>
      </c>
      <c r="Q97" s="16">
        <f t="shared" si="2"/>
        <v>0.1653308350537375</v>
      </c>
      <c r="R97" s="16">
        <f t="shared" si="3"/>
        <v>9.7125305659927233E-2</v>
      </c>
      <c r="S97" s="14"/>
      <c r="T97" s="16">
        <f t="shared" si="4"/>
        <v>3.190791435557941E-4</v>
      </c>
      <c r="U97" s="14"/>
      <c r="V97" s="16">
        <f t="shared" si="5"/>
        <v>1.653308350537375E-2</v>
      </c>
    </row>
    <row r="98" spans="1:22" ht="12.75" x14ac:dyDescent="0.2">
      <c r="A98" s="10">
        <v>78</v>
      </c>
      <c r="B98" s="12">
        <f t="shared" si="0"/>
        <v>278162665</v>
      </c>
      <c r="C98" s="12">
        <f>'Data Covid Omicron'!F81</f>
        <v>557443</v>
      </c>
      <c r="D98" s="12">
        <f>'Data Covid Omicron'!C81</f>
        <v>352839</v>
      </c>
      <c r="E98" s="12">
        <f>'Data Covid Omicron'!D81-'Data Covid Omicron'!D80</f>
        <v>26916</v>
      </c>
      <c r="G98" s="14"/>
      <c r="H98" s="14"/>
      <c r="I98" s="14">
        <f>'Data Covid Omicron'!F81</f>
        <v>557443</v>
      </c>
      <c r="J98" s="14">
        <f>'Data Covid Omicron'!B81</f>
        <v>44526</v>
      </c>
      <c r="K98" s="14">
        <f>'Data Covid Omicron'!E81-'Data Covid Omicron'!E80</f>
        <v>111</v>
      </c>
      <c r="L98" s="14">
        <f>'Data Covid Omicron'!D81-'Data Covid Omicron'!D80</f>
        <v>26916</v>
      </c>
      <c r="O98" s="14"/>
      <c r="P98" s="16">
        <f t="shared" si="1"/>
        <v>2.0040180446214808E-3</v>
      </c>
      <c r="Q98" s="16">
        <f t="shared" si="2"/>
        <v>0.12661870988167365</v>
      </c>
      <c r="R98" s="16">
        <f t="shared" si="3"/>
        <v>7.6284084242388167E-2</v>
      </c>
      <c r="S98" s="14"/>
      <c r="T98" s="16">
        <f t="shared" si="4"/>
        <v>3.1459107411595656E-4</v>
      </c>
      <c r="U98" s="14"/>
      <c r="V98" s="16">
        <f t="shared" si="5"/>
        <v>1.2661870988167366E-2</v>
      </c>
    </row>
    <row r="99" spans="1:22" ht="12.75" x14ac:dyDescent="0.2">
      <c r="A99" s="10">
        <v>79</v>
      </c>
      <c r="B99" s="12">
        <f t="shared" si="0"/>
        <v>278663315</v>
      </c>
      <c r="C99" s="12">
        <f>'Data Covid Omicron'!F82</f>
        <v>47353</v>
      </c>
      <c r="D99" s="12">
        <f>'Data Covid Omicron'!C82</f>
        <v>375857</v>
      </c>
      <c r="E99" s="12">
        <f>'Data Covid Omicron'!D82-'Data Covid Omicron'!D81</f>
        <v>13338</v>
      </c>
      <c r="G99" s="14"/>
      <c r="H99" s="14"/>
      <c r="I99" s="14">
        <f>'Data Covid Omicron'!F82</f>
        <v>47353</v>
      </c>
      <c r="J99" s="14">
        <f>'Data Covid Omicron'!B82</f>
        <v>36501</v>
      </c>
      <c r="K99" s="14">
        <f>'Data Covid Omicron'!E82-'Data Covid Omicron'!E81</f>
        <v>145</v>
      </c>
      <c r="L99" s="14">
        <f>'Data Covid Omicron'!D82-'Data Covid Omicron'!D81</f>
        <v>13338</v>
      </c>
      <c r="O99" s="14"/>
      <c r="P99" s="16">
        <f t="shared" si="1"/>
        <v>1.6992907731683304E-4</v>
      </c>
      <c r="Q99" s="16">
        <f t="shared" si="2"/>
        <v>9.7266198813185836E-2</v>
      </c>
      <c r="R99" s="16">
        <f t="shared" si="3"/>
        <v>3.5486900603154924E-2</v>
      </c>
      <c r="S99" s="14"/>
      <c r="T99" s="16">
        <f t="shared" si="4"/>
        <v>3.8578501930255389E-4</v>
      </c>
      <c r="U99" s="14"/>
      <c r="V99" s="16">
        <f t="shared" si="5"/>
        <v>9.7266198813185847E-3</v>
      </c>
    </row>
    <row r="100" spans="1:22" ht="12.75" x14ac:dyDescent="0.2">
      <c r="A100" s="10">
        <v>80</v>
      </c>
      <c r="B100" s="12">
        <f t="shared" si="0"/>
        <v>277833192</v>
      </c>
      <c r="C100" s="12">
        <f>'Data Covid Omicron'!F83</f>
        <v>833899</v>
      </c>
      <c r="D100" s="12">
        <f>'Data Covid Omicron'!C83</f>
        <v>406025</v>
      </c>
      <c r="E100" s="12">
        <f>'Data Covid Omicron'!D83-'Data Covid Omicron'!D82</f>
        <v>26747</v>
      </c>
      <c r="G100" s="14"/>
      <c r="H100" s="14"/>
      <c r="I100" s="14">
        <f>'Data Covid Omicron'!F83</f>
        <v>833899</v>
      </c>
      <c r="J100" s="14">
        <f>'Data Covid Omicron'!B83</f>
        <v>57049</v>
      </c>
      <c r="K100" s="14">
        <f>'Data Covid Omicron'!E83-'Data Covid Omicron'!E82</f>
        <v>134</v>
      </c>
      <c r="L100" s="14">
        <f>'Data Covid Omicron'!D83-'Data Covid Omicron'!D82</f>
        <v>26747</v>
      </c>
      <c r="O100" s="14"/>
      <c r="P100" s="16">
        <f t="shared" si="1"/>
        <v>3.0014376396035503E-3</v>
      </c>
      <c r="Q100" s="16">
        <f t="shared" si="2"/>
        <v>0.14114670880810462</v>
      </c>
      <c r="R100" s="16">
        <f t="shared" si="3"/>
        <v>6.5875253986823465E-2</v>
      </c>
      <c r="S100" s="14"/>
      <c r="T100" s="16">
        <f t="shared" si="4"/>
        <v>3.3002893910473495E-4</v>
      </c>
      <c r="U100" s="14"/>
      <c r="V100" s="16">
        <f t="shared" si="5"/>
        <v>1.4114670880810462E-2</v>
      </c>
    </row>
    <row r="101" spans="1:22" ht="12.75" x14ac:dyDescent="0.2">
      <c r="A101" s="10">
        <v>81</v>
      </c>
      <c r="B101" s="12">
        <f t="shared" si="0"/>
        <v>277791840</v>
      </c>
      <c r="C101" s="12">
        <f>'Data Covid Omicron'!F84</f>
        <v>837447</v>
      </c>
      <c r="D101" s="12">
        <f>'Data Covid Omicron'!C84</f>
        <v>445190</v>
      </c>
      <c r="E101" s="12">
        <f>'Data Covid Omicron'!D84-'Data Covid Omicron'!D83</f>
        <v>25386</v>
      </c>
      <c r="G101" s="14"/>
      <c r="H101" s="14"/>
      <c r="I101" s="14">
        <f>'Data Covid Omicron'!F84</f>
        <v>837447</v>
      </c>
      <c r="J101" s="14">
        <f>'Data Covid Omicron'!B84</f>
        <v>64718</v>
      </c>
      <c r="K101" s="14">
        <f>'Data Covid Omicron'!E84-'Data Covid Omicron'!E83</f>
        <v>167</v>
      </c>
      <c r="L101" s="14">
        <f>'Data Covid Omicron'!D84-'Data Covid Omicron'!D83</f>
        <v>25386</v>
      </c>
      <c r="O101" s="14"/>
      <c r="P101" s="16">
        <f t="shared" si="1"/>
        <v>3.0146565860249891E-3</v>
      </c>
      <c r="Q101" s="16">
        <f t="shared" si="2"/>
        <v>0.14605614243400311</v>
      </c>
      <c r="R101" s="16">
        <f t="shared" si="3"/>
        <v>5.7022844178889913E-2</v>
      </c>
      <c r="S101" s="14"/>
      <c r="T101" s="16">
        <f t="shared" si="4"/>
        <v>3.7512073496709272E-4</v>
      </c>
      <c r="U101" s="14"/>
      <c r="V101" s="16">
        <f t="shared" si="5"/>
        <v>1.4605614243400311E-2</v>
      </c>
    </row>
    <row r="102" spans="1:22" ht="12.75" x14ac:dyDescent="0.2">
      <c r="A102" s="10">
        <v>82</v>
      </c>
      <c r="B102" s="12">
        <f t="shared" si="0"/>
        <v>277795339</v>
      </c>
      <c r="C102" s="12">
        <f>'Data Covid Omicron'!F85</f>
        <v>795584</v>
      </c>
      <c r="D102" s="12">
        <f>'Data Covid Omicron'!C85</f>
        <v>469868</v>
      </c>
      <c r="E102" s="12">
        <f>'Data Covid Omicron'!D85-'Data Covid Omicron'!D84</f>
        <v>39072</v>
      </c>
      <c r="G102" s="14"/>
      <c r="H102" s="14"/>
      <c r="I102" s="14">
        <f>'Data Covid Omicron'!F85</f>
        <v>795584</v>
      </c>
      <c r="J102" s="14">
        <f>'Data Covid Omicron'!B85</f>
        <v>63956</v>
      </c>
      <c r="K102" s="14">
        <f>'Data Covid Omicron'!E85-'Data Covid Omicron'!E84</f>
        <v>206</v>
      </c>
      <c r="L102" s="14">
        <f>'Data Covid Omicron'!D85-'Data Covid Omicron'!D84</f>
        <v>39072</v>
      </c>
      <c r="O102" s="14"/>
      <c r="P102" s="16">
        <f t="shared" si="1"/>
        <v>2.8639213417472062E-3</v>
      </c>
      <c r="Q102" s="16">
        <f t="shared" si="2"/>
        <v>0.13675401752320171</v>
      </c>
      <c r="R102" s="16">
        <f t="shared" si="3"/>
        <v>8.3155269139417884E-2</v>
      </c>
      <c r="S102" s="14"/>
      <c r="T102" s="16">
        <f t="shared" si="4"/>
        <v>4.3842100334562048E-4</v>
      </c>
      <c r="U102" s="14"/>
      <c r="V102" s="16">
        <f t="shared" si="5"/>
        <v>1.3675401752320172E-2</v>
      </c>
    </row>
    <row r="103" spans="1:22" ht="12.75" x14ac:dyDescent="0.2">
      <c r="A103" s="10">
        <v>83</v>
      </c>
      <c r="B103" s="12">
        <f t="shared" si="0"/>
        <v>277711068</v>
      </c>
      <c r="C103" s="12">
        <f>'Data Covid Omicron'!F86</f>
        <v>859508</v>
      </c>
      <c r="D103" s="12">
        <f>'Data Covid Omicron'!C86</f>
        <v>496383</v>
      </c>
      <c r="E103" s="12">
        <f>'Data Covid Omicron'!D86-'Data Covid Omicron'!D85</f>
        <v>32904</v>
      </c>
      <c r="G103" s="14"/>
      <c r="H103" s="14"/>
      <c r="I103" s="14">
        <f>'Data Covid Omicron'!F86</f>
        <v>859508</v>
      </c>
      <c r="J103" s="14">
        <f>'Data Covid Omicron'!B86</f>
        <v>59635</v>
      </c>
      <c r="K103" s="14">
        <f>'Data Covid Omicron'!E86-'Data Covid Omicron'!E85</f>
        <v>216</v>
      </c>
      <c r="L103" s="14">
        <f>'Data Covid Omicron'!D86-'Data Covid Omicron'!D85</f>
        <v>32904</v>
      </c>
      <c r="O103" s="14"/>
      <c r="P103" s="16">
        <f t="shared" si="1"/>
        <v>3.0949720736373389E-3</v>
      </c>
      <c r="Q103" s="16">
        <f t="shared" si="2"/>
        <v>0.12073988525796836</v>
      </c>
      <c r="R103" s="16">
        <f t="shared" si="3"/>
        <v>6.6287523948241583E-2</v>
      </c>
      <c r="S103" s="14"/>
      <c r="T103" s="16">
        <f t="shared" si="4"/>
        <v>4.3514785961646551E-4</v>
      </c>
      <c r="U103" s="14"/>
      <c r="V103" s="16">
        <f t="shared" si="5"/>
        <v>1.2073988525796837E-2</v>
      </c>
    </row>
    <row r="104" spans="1:22" ht="12.75" x14ac:dyDescent="0.2">
      <c r="A104" s="10">
        <v>84</v>
      </c>
      <c r="B104" s="12">
        <f t="shared" si="0"/>
        <v>277738593</v>
      </c>
      <c r="C104" s="12">
        <f>'Data Covid Omicron'!F87</f>
        <v>805661</v>
      </c>
      <c r="D104" s="12">
        <f>'Data Covid Omicron'!C87</f>
        <v>520910</v>
      </c>
      <c r="E104" s="12">
        <f>'Data Covid Omicron'!D87-'Data Covid Omicron'!D86</f>
        <v>34699</v>
      </c>
      <c r="G104" s="14"/>
      <c r="H104" s="14"/>
      <c r="I104" s="14">
        <f>'Data Covid Omicron'!F87</f>
        <v>805661</v>
      </c>
      <c r="J104" s="14">
        <f>'Data Covid Omicron'!B87</f>
        <v>59384</v>
      </c>
      <c r="K104" s="14">
        <f>'Data Covid Omicron'!E87-'Data Covid Omicron'!E86</f>
        <v>158</v>
      </c>
      <c r="L104" s="14">
        <f>'Data Covid Omicron'!D87-'Data Covid Omicron'!D86</f>
        <v>34699</v>
      </c>
      <c r="O104" s="14"/>
      <c r="P104" s="16">
        <f t="shared" si="1"/>
        <v>2.9007888003522793E-3</v>
      </c>
      <c r="Q104" s="16">
        <f t="shared" si="2"/>
        <v>0.11455924560021713</v>
      </c>
      <c r="R104" s="16">
        <f t="shared" si="3"/>
        <v>6.6612274673168104E-2</v>
      </c>
      <c r="S104" s="14"/>
      <c r="T104" s="16">
        <f t="shared" si="4"/>
        <v>3.033153519801885E-4</v>
      </c>
      <c r="U104" s="14"/>
      <c r="V104" s="16">
        <f t="shared" si="5"/>
        <v>1.1455924560021714E-2</v>
      </c>
    </row>
    <row r="105" spans="1:22" ht="12.75" x14ac:dyDescent="0.2">
      <c r="A105" s="10">
        <v>85</v>
      </c>
      <c r="B105" s="12">
        <f t="shared" si="0"/>
        <v>278175673</v>
      </c>
      <c r="C105" s="12">
        <f>'Data Covid Omicron'!F88</f>
        <v>354959</v>
      </c>
      <c r="D105" s="12">
        <f>'Data Covid Omicron'!C88</f>
        <v>536358</v>
      </c>
      <c r="E105" s="12">
        <f>'Data Covid Omicron'!D88-'Data Covid Omicron'!D87</f>
        <v>32873</v>
      </c>
      <c r="G105" s="14"/>
      <c r="H105" s="14"/>
      <c r="I105" s="14">
        <f>'Data Covid Omicron'!F88</f>
        <v>354959</v>
      </c>
      <c r="J105" s="14">
        <f>'Data Covid Omicron'!B88</f>
        <v>48484</v>
      </c>
      <c r="K105" s="14">
        <f>'Data Covid Omicron'!E88-'Data Covid Omicron'!E87</f>
        <v>163</v>
      </c>
      <c r="L105" s="14">
        <f>'Data Covid Omicron'!D88-'Data Covid Omicron'!D87</f>
        <v>32873</v>
      </c>
      <c r="O105" s="14"/>
      <c r="P105" s="16">
        <f t="shared" si="1"/>
        <v>1.276024593279226E-3</v>
      </c>
      <c r="Q105" s="16">
        <f t="shared" si="2"/>
        <v>9.0695169283491542E-2</v>
      </c>
      <c r="R105" s="16">
        <f t="shared" si="3"/>
        <v>6.1289288124722667E-2</v>
      </c>
      <c r="S105" s="14"/>
      <c r="T105" s="16">
        <f t="shared" si="4"/>
        <v>3.0390149862591777E-4</v>
      </c>
      <c r="U105" s="14"/>
      <c r="V105" s="16">
        <f t="shared" si="5"/>
        <v>9.0695169283491542E-3</v>
      </c>
    </row>
    <row r="106" spans="1:22" ht="12.75" x14ac:dyDescent="0.2">
      <c r="A106" s="10">
        <v>86</v>
      </c>
      <c r="B106" s="12">
        <f t="shared" si="0"/>
        <v>278409879</v>
      </c>
      <c r="C106" s="12">
        <f>'Data Covid Omicron'!F89</f>
        <v>119384</v>
      </c>
      <c r="D106" s="12">
        <f>'Data Covid Omicron'!C89</f>
        <v>530671</v>
      </c>
      <c r="E106" s="12">
        <f>'Data Covid Omicron'!D89-'Data Covid Omicron'!D88</f>
        <v>39929</v>
      </c>
      <c r="G106" s="14"/>
      <c r="H106" s="14"/>
      <c r="I106" s="14">
        <f>'Data Covid Omicron'!F89</f>
        <v>119384</v>
      </c>
      <c r="J106" s="14">
        <f>'Data Covid Omicron'!B89</f>
        <v>34418</v>
      </c>
      <c r="K106" s="14">
        <f>'Data Covid Omicron'!E89-'Data Covid Omicron'!E88</f>
        <v>176</v>
      </c>
      <c r="L106" s="14">
        <f>'Data Covid Omicron'!D89-'Data Covid Omicron'!D88</f>
        <v>39929</v>
      </c>
      <c r="O106" s="14"/>
      <c r="P106" s="16">
        <f t="shared" si="1"/>
        <v>4.2880662291441173E-4</v>
      </c>
      <c r="Q106" s="16">
        <f t="shared" si="2"/>
        <v>6.501824713977658E-2</v>
      </c>
      <c r="R106" s="16">
        <f t="shared" si="3"/>
        <v>7.5242476035057501E-2</v>
      </c>
      <c r="S106" s="14"/>
      <c r="T106" s="16">
        <f t="shared" si="4"/>
        <v>3.316555832144587E-4</v>
      </c>
      <c r="U106" s="14"/>
      <c r="V106" s="16">
        <f t="shared" si="5"/>
        <v>6.501824713977658E-3</v>
      </c>
    </row>
    <row r="107" spans="1:22" ht="12.75" x14ac:dyDescent="0.2">
      <c r="A107" s="10">
        <v>87</v>
      </c>
      <c r="B107" s="12">
        <f t="shared" si="0"/>
        <v>277890028</v>
      </c>
      <c r="C107" s="12">
        <f>'Data Covid Omicron'!F90</f>
        <v>621930</v>
      </c>
      <c r="D107" s="12">
        <f>'Data Covid Omicron'!C90</f>
        <v>549431</v>
      </c>
      <c r="E107" s="12">
        <f>'Data Covid Omicron'!D90-'Data Covid Omicron'!D89</f>
        <v>38474</v>
      </c>
      <c r="G107" s="14"/>
      <c r="H107" s="14"/>
      <c r="I107" s="14">
        <f>'Data Covid Omicron'!F90</f>
        <v>621930</v>
      </c>
      <c r="J107" s="14">
        <f>'Data Covid Omicron'!B90</f>
        <v>57491</v>
      </c>
      <c r="K107" s="14">
        <f>'Data Covid Omicron'!E90-'Data Covid Omicron'!E89</f>
        <v>257</v>
      </c>
      <c r="L107" s="14">
        <f>'Data Covid Omicron'!D90-'Data Covid Omicron'!D89</f>
        <v>38474</v>
      </c>
      <c r="O107" s="14"/>
      <c r="P107" s="16">
        <f t="shared" si="1"/>
        <v>2.2380436047888699E-3</v>
      </c>
      <c r="Q107" s="16">
        <f t="shared" si="2"/>
        <v>0.10509289701843091</v>
      </c>
      <c r="R107" s="16">
        <f t="shared" si="3"/>
        <v>7.0025171495601807E-2</v>
      </c>
      <c r="S107" s="14"/>
      <c r="T107" s="16">
        <f t="shared" si="4"/>
        <v>4.6775664278135017E-4</v>
      </c>
      <c r="U107" s="14"/>
      <c r="V107" s="16">
        <f t="shared" si="5"/>
        <v>1.0509289701843092E-2</v>
      </c>
    </row>
    <row r="108" spans="1:22" ht="12.75" x14ac:dyDescent="0.2">
      <c r="A108" s="10">
        <v>88</v>
      </c>
      <c r="B108" s="12">
        <f t="shared" si="0"/>
        <v>277725242</v>
      </c>
      <c r="C108" s="12">
        <f>'Data Covid Omicron'!F91</f>
        <v>763929</v>
      </c>
      <c r="D108" s="12">
        <f>'Data Covid Omicron'!C91</f>
        <v>571522</v>
      </c>
      <c r="E108" s="12">
        <f>'Data Covid Omicron'!D91-'Data Covid Omicron'!D90</f>
        <v>39170</v>
      </c>
      <c r="G108" s="14"/>
      <c r="H108" s="14"/>
      <c r="I108" s="14">
        <f>'Data Covid Omicron'!F91</f>
        <v>763929</v>
      </c>
      <c r="J108" s="14">
        <f>'Data Covid Omicron'!B91</f>
        <v>61488</v>
      </c>
      <c r="K108" s="14">
        <f>'Data Covid Omicron'!E91-'Data Covid Omicron'!E90</f>
        <v>227</v>
      </c>
      <c r="L108" s="14">
        <f>'Data Covid Omicron'!D91-'Data Covid Omicron'!D90</f>
        <v>39170</v>
      </c>
      <c r="O108" s="14"/>
      <c r="P108" s="16">
        <f t="shared" si="1"/>
        <v>2.7506646299006554E-3</v>
      </c>
      <c r="Q108" s="16">
        <f t="shared" si="2"/>
        <v>0.10811891627110208</v>
      </c>
      <c r="R108" s="16">
        <f t="shared" si="3"/>
        <v>6.8536294315879348E-2</v>
      </c>
      <c r="S108" s="14"/>
      <c r="T108" s="16">
        <f t="shared" si="4"/>
        <v>3.9718506024265032E-4</v>
      </c>
      <c r="U108" s="14"/>
      <c r="V108" s="16">
        <f t="shared" si="5"/>
        <v>1.0811891627110208E-2</v>
      </c>
    </row>
    <row r="109" spans="1:22" ht="12.75" x14ac:dyDescent="0.2">
      <c r="A109" s="10">
        <v>89</v>
      </c>
      <c r="B109" s="12">
        <f t="shared" si="0"/>
        <v>277760296</v>
      </c>
      <c r="C109" s="12">
        <f>'Data Covid Omicron'!F92</f>
        <v>710916</v>
      </c>
      <c r="D109" s="12">
        <f>'Data Covid Omicron'!C92</f>
        <v>586133</v>
      </c>
      <c r="E109" s="12">
        <f>'Data Covid Omicron'!D92-'Data Covid Omicron'!D91</f>
        <v>42518</v>
      </c>
      <c r="G109" s="14"/>
      <c r="H109" s="14"/>
      <c r="I109" s="14">
        <f>'Data Covid Omicron'!F92</f>
        <v>710916</v>
      </c>
      <c r="J109" s="14">
        <f>'Data Covid Omicron'!B92</f>
        <v>57426</v>
      </c>
      <c r="K109" s="14">
        <f>'Data Covid Omicron'!E92-'Data Covid Omicron'!E91</f>
        <v>317</v>
      </c>
      <c r="L109" s="14">
        <f>'Data Covid Omicron'!D92-'Data Covid Omicron'!D91</f>
        <v>42518</v>
      </c>
      <c r="O109" s="14"/>
      <c r="P109" s="16">
        <f t="shared" si="1"/>
        <v>2.5594586779962244E-3</v>
      </c>
      <c r="Q109" s="16">
        <f t="shared" si="2"/>
        <v>9.844685581274612E-2</v>
      </c>
      <c r="R109" s="16">
        <f t="shared" si="3"/>
        <v>7.2539850170524431E-2</v>
      </c>
      <c r="S109" s="14"/>
      <c r="T109" s="16">
        <f t="shared" si="4"/>
        <v>5.4083288263926451E-4</v>
      </c>
      <c r="U109" s="14"/>
      <c r="V109" s="16">
        <f t="shared" si="5"/>
        <v>9.8446855812746124E-3</v>
      </c>
    </row>
    <row r="110" spans="1:22" ht="12.75" x14ac:dyDescent="0.2">
      <c r="A110" s="10">
        <v>90</v>
      </c>
      <c r="B110" s="12">
        <f t="shared" si="0"/>
        <v>277701498</v>
      </c>
      <c r="C110" s="12">
        <f>'Data Covid Omicron'!F93</f>
        <v>763049</v>
      </c>
      <c r="D110" s="12">
        <f>'Data Covid Omicron'!C93</f>
        <v>573955</v>
      </c>
      <c r="E110" s="12">
        <f>'Data Covid Omicron'!D93-'Data Covid Omicron'!D92</f>
        <v>61361</v>
      </c>
      <c r="G110" s="14"/>
      <c r="H110" s="14"/>
      <c r="I110" s="14">
        <f>'Data Covid Omicron'!F93</f>
        <v>763049</v>
      </c>
      <c r="J110" s="14">
        <f>'Data Covid Omicron'!B93</f>
        <v>49447</v>
      </c>
      <c r="K110" s="14">
        <f>'Data Covid Omicron'!E93-'Data Covid Omicron'!E92</f>
        <v>244</v>
      </c>
      <c r="L110" s="14">
        <f>'Data Covid Omicron'!D93-'Data Covid Omicron'!D92</f>
        <v>61361</v>
      </c>
      <c r="O110" s="14"/>
      <c r="P110" s="16">
        <f t="shared" si="1"/>
        <v>2.7477309467016271E-3</v>
      </c>
      <c r="Q110" s="16">
        <f t="shared" si="2"/>
        <v>8.6585168191691417E-2</v>
      </c>
      <c r="R110" s="16">
        <f t="shared" si="3"/>
        <v>0.10690907823784095</v>
      </c>
      <c r="S110" s="14"/>
      <c r="T110" s="16">
        <f t="shared" si="4"/>
        <v>4.2512043627113626E-4</v>
      </c>
      <c r="U110" s="14"/>
      <c r="V110" s="16">
        <f t="shared" si="5"/>
        <v>8.658516819169142E-3</v>
      </c>
    </row>
    <row r="111" spans="1:22" ht="12.75" x14ac:dyDescent="0.2">
      <c r="A111" s="10">
        <v>91</v>
      </c>
      <c r="B111" s="12">
        <f t="shared" si="0"/>
        <v>277985127</v>
      </c>
      <c r="C111" s="12">
        <f>'Data Covid Omicron'!F94</f>
        <v>494396</v>
      </c>
      <c r="D111" s="12">
        <f>'Data Covid Omicron'!C94</f>
        <v>578535</v>
      </c>
      <c r="E111" s="12">
        <f>'Data Covid Omicron'!D94-'Data Covid Omicron'!D93</f>
        <v>41805</v>
      </c>
      <c r="G111" s="14"/>
      <c r="H111" s="14"/>
      <c r="I111" s="14">
        <f>'Data Covid Omicron'!F94</f>
        <v>494396</v>
      </c>
      <c r="J111" s="14">
        <f>'Data Covid Omicron'!B94</f>
        <v>46643</v>
      </c>
      <c r="K111" s="14">
        <f>'Data Covid Omicron'!E94-'Data Covid Omicron'!E93</f>
        <v>258</v>
      </c>
      <c r="L111" s="14">
        <f>'Data Covid Omicron'!D94-'Data Covid Omicron'!D93</f>
        <v>41805</v>
      </c>
      <c r="O111" s="14"/>
      <c r="P111" s="16">
        <f t="shared" si="1"/>
        <v>1.7784980273423045E-3</v>
      </c>
      <c r="Q111" s="16">
        <f t="shared" si="2"/>
        <v>8.0945908293104274E-2</v>
      </c>
      <c r="R111" s="16">
        <f t="shared" si="3"/>
        <v>7.2260105265887109E-2</v>
      </c>
      <c r="S111" s="14"/>
      <c r="T111" s="16">
        <f t="shared" si="4"/>
        <v>4.4595400451139514E-4</v>
      </c>
      <c r="U111" s="14"/>
      <c r="V111" s="16">
        <f t="shared" si="5"/>
        <v>8.0945908293104281E-3</v>
      </c>
    </row>
    <row r="112" spans="1:22" ht="12.75" x14ac:dyDescent="0.2">
      <c r="A112" s="10">
        <v>92</v>
      </c>
      <c r="B112" s="12">
        <f t="shared" si="0"/>
        <v>278482649</v>
      </c>
      <c r="C112" s="12">
        <f>'Data Covid Omicron'!F95</f>
        <v>3932</v>
      </c>
      <c r="D112" s="12">
        <f>'Data Covid Omicron'!C95</f>
        <v>573898</v>
      </c>
      <c r="E112" s="12">
        <f>'Data Covid Omicron'!D95-'Data Covid Omicron'!D94</f>
        <v>39384</v>
      </c>
      <c r="G112" s="14"/>
      <c r="H112" s="14"/>
      <c r="I112" s="14">
        <f>'Data Covid Omicron'!F95</f>
        <v>3932</v>
      </c>
      <c r="J112" s="14">
        <f>'Data Covid Omicron'!B95</f>
        <v>34976</v>
      </c>
      <c r="K112" s="14">
        <f>'Data Covid Omicron'!E95-'Data Covid Omicron'!E94</f>
        <v>229</v>
      </c>
      <c r="L112" s="14">
        <f>'Data Covid Omicron'!D95-'Data Covid Omicron'!D94</f>
        <v>39384</v>
      </c>
      <c r="O112" s="14"/>
      <c r="P112" s="16">
        <f t="shared" si="1"/>
        <v>1.4119371580668927E-5</v>
      </c>
      <c r="Q112" s="16">
        <f t="shared" si="2"/>
        <v>6.1079702193778056E-2</v>
      </c>
      <c r="R112" s="16">
        <f t="shared" si="3"/>
        <v>6.862543518186158E-2</v>
      </c>
      <c r="S112" s="14"/>
      <c r="T112" s="16">
        <f t="shared" si="4"/>
        <v>3.9902561082282912E-4</v>
      </c>
      <c r="U112" s="14"/>
      <c r="V112" s="16">
        <f t="shared" si="5"/>
        <v>6.1079702193778057E-3</v>
      </c>
    </row>
    <row r="113" spans="1:22" ht="12.75" x14ac:dyDescent="0.2">
      <c r="A113" s="10">
        <v>93</v>
      </c>
      <c r="B113" s="12">
        <f t="shared" si="0"/>
        <v>278123461</v>
      </c>
      <c r="C113" s="12">
        <f>'Data Covid Omicron'!F96</f>
        <v>377721</v>
      </c>
      <c r="D113" s="12">
        <f>'Data Covid Omicron'!C96</f>
        <v>554689</v>
      </c>
      <c r="E113" s="12">
        <f>'Data Covid Omicron'!D96-'Data Covid Omicron'!D95</f>
        <v>43992</v>
      </c>
      <c r="G113" s="14"/>
      <c r="H113" s="14"/>
      <c r="I113" s="14">
        <f>'Data Covid Omicron'!F96</f>
        <v>377721</v>
      </c>
      <c r="J113" s="14">
        <f>'Data Covid Omicron'!B96</f>
        <v>25054</v>
      </c>
      <c r="K113" s="14">
        <f>'Data Covid Omicron'!E96-'Data Covid Omicron'!E95</f>
        <v>262</v>
      </c>
      <c r="L113" s="14">
        <f>'Data Covid Omicron'!D96-'Data Covid Omicron'!D95</f>
        <v>43992</v>
      </c>
      <c r="O113" s="14"/>
      <c r="P113" s="16">
        <f t="shared" si="1"/>
        <v>1.3581054925819436E-3</v>
      </c>
      <c r="Q113" s="16">
        <f t="shared" si="2"/>
        <v>4.5326221602006597E-2</v>
      </c>
      <c r="R113" s="16">
        <f t="shared" si="3"/>
        <v>7.9309306656522846E-2</v>
      </c>
      <c r="S113" s="14"/>
      <c r="T113" s="16">
        <f t="shared" si="4"/>
        <v>4.7233675086399767E-4</v>
      </c>
      <c r="U113" s="14"/>
      <c r="V113" s="16">
        <f t="shared" si="5"/>
        <v>4.5326221602006601E-3</v>
      </c>
    </row>
    <row r="114" spans="1:22" ht="12.75" x14ac:dyDescent="0.2">
      <c r="A114" s="10">
        <v>94</v>
      </c>
      <c r="B114" s="12">
        <f t="shared" si="0"/>
        <v>278473712</v>
      </c>
      <c r="C114" s="12">
        <f>'Data Covid Omicron'!F97</f>
        <v>47050</v>
      </c>
      <c r="D114" s="12">
        <f>'Data Covid Omicron'!C97</f>
        <v>539214</v>
      </c>
      <c r="E114" s="12">
        <f>'Data Covid Omicron'!D97-'Data Covid Omicron'!D96</f>
        <v>39887</v>
      </c>
      <c r="G114" s="14"/>
      <c r="H114" s="14"/>
      <c r="I114" s="14">
        <f>'Data Covid Omicron'!F97</f>
        <v>47050</v>
      </c>
      <c r="J114" s="14">
        <f>'Data Covid Omicron'!B97</f>
        <v>24728</v>
      </c>
      <c r="K114" s="14">
        <f>'Data Covid Omicron'!E97-'Data Covid Omicron'!E96</f>
        <v>325</v>
      </c>
      <c r="L114" s="14">
        <f>'Data Covid Omicron'!D97-'Data Covid Omicron'!D96</f>
        <v>39887</v>
      </c>
      <c r="O114" s="14"/>
      <c r="P114" s="16">
        <f t="shared" si="1"/>
        <v>1.6895670209617487E-4</v>
      </c>
      <c r="Q114" s="16">
        <f t="shared" si="2"/>
        <v>4.5962458619093829E-2</v>
      </c>
      <c r="R114" s="16">
        <f t="shared" si="3"/>
        <v>7.3972485877592198E-2</v>
      </c>
      <c r="S114" s="14"/>
      <c r="T114" s="16">
        <f t="shared" si="4"/>
        <v>6.0272915762572929E-4</v>
      </c>
      <c r="U114" s="14"/>
      <c r="V114" s="16">
        <f t="shared" si="5"/>
        <v>4.5962458619093829E-3</v>
      </c>
    </row>
    <row r="115" spans="1:22" ht="12.75" x14ac:dyDescent="0.2">
      <c r="A115" s="10">
        <v>95</v>
      </c>
      <c r="B115" s="12">
        <f t="shared" si="0"/>
        <v>278518914</v>
      </c>
      <c r="C115" s="12">
        <f>'Data Covid Omicron'!F98</f>
        <v>1191</v>
      </c>
      <c r="D115" s="12">
        <f>'Data Covid Omicron'!C98</f>
        <v>536823</v>
      </c>
      <c r="E115" s="12">
        <f>'Data Covid Omicron'!D98-'Data Covid Omicron'!D97</f>
        <v>42935</v>
      </c>
      <c r="G115" s="14"/>
      <c r="H115" s="14"/>
      <c r="I115" s="14">
        <f>'Data Covid Omicron'!F98</f>
        <v>1191</v>
      </c>
      <c r="J115" s="14">
        <f>'Data Covid Omicron'!B98</f>
        <v>40920</v>
      </c>
      <c r="K115" s="14">
        <f>'Data Covid Omicron'!E98-'Data Covid Omicron'!E97</f>
        <v>376</v>
      </c>
      <c r="L115" s="14">
        <f>'Data Covid Omicron'!D98-'Data Covid Omicron'!D97</f>
        <v>42935</v>
      </c>
      <c r="O115" s="14"/>
      <c r="P115" s="16">
        <f t="shared" si="1"/>
        <v>4.2761907365472494E-6</v>
      </c>
      <c r="Q115" s="16">
        <f t="shared" si="2"/>
        <v>7.6385238764899055E-2</v>
      </c>
      <c r="R115" s="16">
        <f t="shared" si="3"/>
        <v>7.9979807124508445E-2</v>
      </c>
      <c r="S115" s="14"/>
      <c r="T115" s="16">
        <f t="shared" si="4"/>
        <v>7.0041708347071564E-4</v>
      </c>
      <c r="U115" s="14"/>
      <c r="V115" s="16">
        <f t="shared" si="5"/>
        <v>7.6385238764899062E-3</v>
      </c>
    </row>
    <row r="116" spans="1:22" ht="12.75" x14ac:dyDescent="0.2">
      <c r="A116" s="10">
        <v>96</v>
      </c>
      <c r="B116" s="12">
        <f t="shared" si="0"/>
        <v>276828869</v>
      </c>
      <c r="C116" s="12">
        <f>'Data Covid Omicron'!F99</f>
        <v>1697144</v>
      </c>
      <c r="D116" s="12">
        <f>'Data Covid Omicron'!C99</f>
        <v>531696</v>
      </c>
      <c r="E116" s="12">
        <f>'Data Covid Omicron'!D99-'Data Covid Omicron'!D98</f>
        <v>42154</v>
      </c>
      <c r="G116" s="14"/>
      <c r="H116" s="14"/>
      <c r="I116" s="14">
        <f>'Data Covid Omicron'!F99</f>
        <v>1697144</v>
      </c>
      <c r="J116" s="14">
        <f>'Data Covid Omicron'!B99</f>
        <v>37259</v>
      </c>
      <c r="K116" s="14">
        <f>'Data Covid Omicron'!E99-'Data Covid Omicron'!E98</f>
        <v>232</v>
      </c>
      <c r="L116" s="14">
        <f>'Data Covid Omicron'!D99-'Data Covid Omicron'!D98</f>
        <v>42154</v>
      </c>
      <c r="O116" s="14"/>
      <c r="P116" s="16">
        <f t="shared" si="1"/>
        <v>6.1306611775378099E-3</v>
      </c>
      <c r="Q116" s="16">
        <f t="shared" si="2"/>
        <v>7.0650631235339656E-2</v>
      </c>
      <c r="R116" s="16">
        <f t="shared" si="3"/>
        <v>7.9282146188799613E-2</v>
      </c>
      <c r="S116" s="14"/>
      <c r="T116" s="16">
        <f t="shared" si="4"/>
        <v>4.363395624567422E-4</v>
      </c>
      <c r="U116" s="14"/>
      <c r="V116" s="16">
        <f t="shared" si="5"/>
        <v>7.0650631235339659E-3</v>
      </c>
    </row>
    <row r="117" spans="1:22" ht="12.75" x14ac:dyDescent="0.2">
      <c r="A117" s="10">
        <v>97</v>
      </c>
      <c r="B117" s="12">
        <f t="shared" si="0"/>
        <v>278191405</v>
      </c>
      <c r="C117" s="12">
        <f>'Data Covid Omicron'!F100</f>
        <v>350743</v>
      </c>
      <c r="D117" s="12">
        <f>'Data Covid Omicron'!C100</f>
        <v>517253</v>
      </c>
      <c r="E117" s="12">
        <f>'Data Covid Omicron'!D100-'Data Covid Omicron'!D99</f>
        <v>40462</v>
      </c>
      <c r="G117" s="14"/>
      <c r="H117" s="14"/>
      <c r="I117" s="14">
        <f>'Data Covid Omicron'!F100</f>
        <v>350743</v>
      </c>
      <c r="J117" s="14">
        <f>'Data Covid Omicron'!B100</f>
        <v>26347</v>
      </c>
      <c r="K117" s="14">
        <f>'Data Covid Omicron'!E100-'Data Covid Omicron'!E99</f>
        <v>328</v>
      </c>
      <c r="L117" s="14">
        <f>'Data Covid Omicron'!D100-'Data Covid Omicron'!D99</f>
        <v>40462</v>
      </c>
      <c r="O117" s="14"/>
      <c r="P117" s="16">
        <f t="shared" si="1"/>
        <v>1.2607973995458271E-3</v>
      </c>
      <c r="Q117" s="16">
        <f t="shared" si="2"/>
        <v>5.1102726128931499E-2</v>
      </c>
      <c r="R117" s="16">
        <f t="shared" si="3"/>
        <v>7.8224775883368486E-2</v>
      </c>
      <c r="S117" s="14"/>
      <c r="T117" s="16">
        <f t="shared" si="4"/>
        <v>6.3411908679118344E-4</v>
      </c>
      <c r="U117" s="14"/>
      <c r="V117" s="16">
        <f t="shared" si="5"/>
        <v>5.1102726128931502E-3</v>
      </c>
    </row>
    <row r="118" spans="1:22" ht="12.75" x14ac:dyDescent="0.2">
      <c r="A118" s="10">
        <v>98</v>
      </c>
      <c r="B118" s="12">
        <f t="shared" si="0"/>
        <v>277827151</v>
      </c>
      <c r="C118" s="12">
        <f>'Data Covid Omicron'!F101</f>
        <v>725625</v>
      </c>
      <c r="D118" s="12">
        <f>'Data Covid Omicron'!C101</f>
        <v>500418</v>
      </c>
      <c r="E118" s="12">
        <f>'Data Covid Omicron'!D101-'Data Covid Omicron'!D100</f>
        <v>46669</v>
      </c>
      <c r="G118" s="14"/>
      <c r="H118" s="14"/>
      <c r="I118" s="14">
        <f>'Data Covid Omicron'!F101</f>
        <v>725625</v>
      </c>
      <c r="J118" s="14">
        <f>'Data Covid Omicron'!B101</f>
        <v>30156</v>
      </c>
      <c r="K118" s="14">
        <f>'Data Covid Omicron'!E101-'Data Covid Omicron'!E100</f>
        <v>322</v>
      </c>
      <c r="L118" s="14">
        <f>'Data Covid Omicron'!D101-'Data Covid Omicron'!D100</f>
        <v>46669</v>
      </c>
      <c r="O118" s="14"/>
      <c r="P118" s="16">
        <f t="shared" si="1"/>
        <v>2.6117857717944926E-3</v>
      </c>
      <c r="Q118" s="16">
        <f t="shared" si="2"/>
        <v>6.0537676696297539E-2</v>
      </c>
      <c r="R118" s="16">
        <f t="shared" si="3"/>
        <v>9.3260034611065148E-2</v>
      </c>
      <c r="S118" s="14"/>
      <c r="T118" s="16">
        <f t="shared" si="4"/>
        <v>6.4346206571306392E-4</v>
      </c>
      <c r="U118" s="14"/>
      <c r="V118" s="16">
        <f t="shared" si="5"/>
        <v>6.0537676696297543E-3</v>
      </c>
    </row>
    <row r="119" spans="1:22" ht="12.75" x14ac:dyDescent="0.2">
      <c r="A119" s="10">
        <v>99</v>
      </c>
      <c r="B119" s="12">
        <f t="shared" si="0"/>
        <v>277997030</v>
      </c>
      <c r="C119" s="12">
        <f>'Data Covid Omicron'!F102</f>
        <v>577802</v>
      </c>
      <c r="D119" s="12">
        <f>'Data Covid Omicron'!C102</f>
        <v>475951</v>
      </c>
      <c r="E119" s="12">
        <f>'Data Covid Omicron'!D102-'Data Covid Omicron'!D101</f>
        <v>49080</v>
      </c>
      <c r="G119" s="14"/>
      <c r="H119" s="14"/>
      <c r="I119" s="14">
        <f>'Data Covid Omicron'!F102</f>
        <v>577802</v>
      </c>
      <c r="J119" s="14">
        <f>'Data Covid Omicron'!B102</f>
        <v>24867</v>
      </c>
      <c r="K119" s="14">
        <f>'Data Covid Omicron'!E102-'Data Covid Omicron'!E101</f>
        <v>254</v>
      </c>
      <c r="L119" s="14">
        <f>'Data Covid Omicron'!D102-'Data Covid Omicron'!D101</f>
        <v>49080</v>
      </c>
      <c r="O119" s="14"/>
      <c r="P119" s="16">
        <f t="shared" si="1"/>
        <v>2.0784466654194113E-3</v>
      </c>
      <c r="Q119" s="16">
        <f t="shared" si="2"/>
        <v>5.2454242283470773E-2</v>
      </c>
      <c r="R119" s="16">
        <f t="shared" si="3"/>
        <v>0.10311985897707958</v>
      </c>
      <c r="S119" s="14"/>
      <c r="T119" s="16">
        <f t="shared" si="4"/>
        <v>5.3366838182922194E-4</v>
      </c>
      <c r="U119" s="14"/>
      <c r="V119" s="16">
        <f t="shared" si="5"/>
        <v>5.2454242283470776E-3</v>
      </c>
    </row>
    <row r="120" spans="1:22" ht="12.75" x14ac:dyDescent="0.2">
      <c r="A120" s="10">
        <v>100</v>
      </c>
      <c r="B120" s="12">
        <f t="shared" si="0"/>
        <v>278439750</v>
      </c>
      <c r="C120" s="12">
        <f>'Data Covid Omicron'!F103</f>
        <v>163040</v>
      </c>
      <c r="D120" s="12">
        <f>'Data Covid Omicron'!C103</f>
        <v>448273</v>
      </c>
      <c r="E120" s="12">
        <f>'Data Covid Omicron'!D103-'Data Covid Omicron'!D102</f>
        <v>48800</v>
      </c>
      <c r="G120" s="14"/>
      <c r="H120" s="14"/>
      <c r="I120" s="14">
        <f>'Data Covid Omicron'!F103</f>
        <v>163040</v>
      </c>
      <c r="J120" s="14">
        <f>'Data Covid Omicron'!B103</f>
        <v>21380</v>
      </c>
      <c r="K120" s="14">
        <f>'Data Covid Omicron'!E103-'Data Covid Omicron'!E102</f>
        <v>258</v>
      </c>
      <c r="L120" s="14">
        <f>'Data Covid Omicron'!D103-'Data Covid Omicron'!D102</f>
        <v>48800</v>
      </c>
      <c r="O120" s="14"/>
      <c r="P120" s="16">
        <f t="shared" si="1"/>
        <v>5.8554857918095382E-4</v>
      </c>
      <c r="Q120" s="16">
        <f t="shared" si="2"/>
        <v>4.7807221906527912E-2</v>
      </c>
      <c r="R120" s="16">
        <f t="shared" si="3"/>
        <v>0.1088622335050293</v>
      </c>
      <c r="S120" s="14"/>
      <c r="T120" s="16">
        <f t="shared" si="4"/>
        <v>5.7554213615363856E-4</v>
      </c>
      <c r="U120" s="14"/>
      <c r="V120" s="16">
        <f t="shared" si="5"/>
        <v>4.7807221906527916E-3</v>
      </c>
    </row>
    <row r="121" spans="1:22" ht="12.75" x14ac:dyDescent="0.2">
      <c r="A121" s="10">
        <v>101</v>
      </c>
      <c r="B121" s="12">
        <f t="shared" si="0"/>
        <v>278055476</v>
      </c>
      <c r="C121" s="12">
        <f>'Data Covid Omicron'!F104</f>
        <v>566367</v>
      </c>
      <c r="D121" s="12">
        <f>'Data Covid Omicron'!C104</f>
        <v>422892</v>
      </c>
      <c r="E121" s="12">
        <f>'Data Covid Omicron'!D104-'Data Covid Omicron'!D103</f>
        <v>55128</v>
      </c>
      <c r="G121" s="14"/>
      <c r="H121" s="14"/>
      <c r="I121" s="14">
        <f>'Data Covid Omicron'!F104</f>
        <v>566367</v>
      </c>
      <c r="J121" s="14">
        <f>'Data Covid Omicron'!B104</f>
        <v>30148</v>
      </c>
      <c r="K121" s="14">
        <f>'Data Covid Omicron'!E104-'Data Covid Omicron'!E103</f>
        <v>401</v>
      </c>
      <c r="L121" s="14">
        <f>'Data Covid Omicron'!D104-'Data Covid Omicron'!D103</f>
        <v>55128</v>
      </c>
      <c r="O121" s="14"/>
      <c r="P121" s="16">
        <f t="shared" si="1"/>
        <v>2.0368848984653695E-3</v>
      </c>
      <c r="Q121" s="16">
        <f t="shared" si="2"/>
        <v>7.1557837558487519E-2</v>
      </c>
      <c r="R121" s="16">
        <f t="shared" si="3"/>
        <v>0.13035952441758181</v>
      </c>
      <c r="S121" s="14"/>
      <c r="T121" s="16">
        <f t="shared" si="4"/>
        <v>9.4823264568731495E-4</v>
      </c>
      <c r="U121" s="14"/>
      <c r="V121" s="16">
        <f t="shared" si="5"/>
        <v>7.1557837558487523E-3</v>
      </c>
    </row>
    <row r="122" spans="1:22" ht="12.75" x14ac:dyDescent="0.2">
      <c r="A122" s="10">
        <v>102</v>
      </c>
      <c r="B122" s="12">
        <f t="shared" si="0"/>
        <v>278248735</v>
      </c>
      <c r="C122" s="12">
        <f>'Data Covid Omicron'!F105</f>
        <v>402204</v>
      </c>
      <c r="D122" s="12">
        <f>'Data Covid Omicron'!C105</f>
        <v>417219</v>
      </c>
      <c r="E122" s="12">
        <f>'Data Covid Omicron'!D105-'Data Covid Omicron'!D104</f>
        <v>31705</v>
      </c>
      <c r="G122" s="14"/>
      <c r="H122" s="14"/>
      <c r="I122" s="14">
        <f>'Data Covid Omicron'!F105</f>
        <v>402204</v>
      </c>
      <c r="J122" s="14">
        <f>'Data Covid Omicron'!B105</f>
        <v>26336</v>
      </c>
      <c r="K122" s="14">
        <f>'Data Covid Omicron'!E105-'Data Covid Omicron'!E104</f>
        <v>304</v>
      </c>
      <c r="L122" s="14">
        <f>'Data Covid Omicron'!D105-'Data Covid Omicron'!D104</f>
        <v>31705</v>
      </c>
      <c r="O122" s="14"/>
      <c r="P122" s="16">
        <f t="shared" si="1"/>
        <v>1.4454836605097235E-3</v>
      </c>
      <c r="Q122" s="16">
        <f t="shared" si="2"/>
        <v>6.3315809017815305E-2</v>
      </c>
      <c r="R122" s="16">
        <f t="shared" si="3"/>
        <v>7.59912659778198E-2</v>
      </c>
      <c r="S122" s="14"/>
      <c r="T122" s="16">
        <f t="shared" si="4"/>
        <v>7.286341226070721E-4</v>
      </c>
      <c r="U122" s="14"/>
      <c r="V122" s="16">
        <f t="shared" si="5"/>
        <v>6.3315809017815312E-3</v>
      </c>
    </row>
    <row r="123" spans="1:22" ht="12.75" x14ac:dyDescent="0.2">
      <c r="A123" s="10">
        <v>103</v>
      </c>
      <c r="B123" s="12">
        <f t="shared" si="0"/>
        <v>277858002</v>
      </c>
      <c r="C123" s="12">
        <f>'Data Covid Omicron'!F106</f>
        <v>803609</v>
      </c>
      <c r="D123" s="12">
        <f>'Data Covid Omicron'!C106</f>
        <v>399853</v>
      </c>
      <c r="E123" s="12">
        <f>'Data Covid Omicron'!D106-'Data Covid Omicron'!D105</f>
        <v>38399</v>
      </c>
      <c r="G123" s="14"/>
      <c r="H123" s="14"/>
      <c r="I123" s="14">
        <f>'Data Covid Omicron'!F106</f>
        <v>803609</v>
      </c>
      <c r="J123" s="14">
        <f>'Data Covid Omicron'!B106</f>
        <v>21311</v>
      </c>
      <c r="K123" s="14">
        <f>'Data Covid Omicron'!E106-'Data Covid Omicron'!E105</f>
        <v>278</v>
      </c>
      <c r="L123" s="14">
        <f>'Data Covid Omicron'!D106-'Data Covid Omicron'!D105</f>
        <v>38399</v>
      </c>
      <c r="O123" s="14"/>
      <c r="P123" s="16">
        <f t="shared" si="1"/>
        <v>2.8921571241989998E-3</v>
      </c>
      <c r="Q123" s="16">
        <f t="shared" si="2"/>
        <v>5.3535293147710071E-2</v>
      </c>
      <c r="R123" s="16">
        <f t="shared" si="3"/>
        <v>9.6032792051078772E-2</v>
      </c>
      <c r="S123" s="14"/>
      <c r="T123" s="16">
        <f t="shared" si="4"/>
        <v>6.9525550639860153E-4</v>
      </c>
      <c r="U123" s="14"/>
      <c r="V123" s="16">
        <f t="shared" si="5"/>
        <v>5.3535293147710071E-3</v>
      </c>
    </row>
    <row r="124" spans="1:22" ht="12.75" x14ac:dyDescent="0.2">
      <c r="A124" s="10">
        <v>104</v>
      </c>
      <c r="B124" s="12">
        <f t="shared" si="0"/>
        <v>278197087</v>
      </c>
      <c r="C124" s="12">
        <f>'Data Covid Omicron'!F107</f>
        <v>487103</v>
      </c>
      <c r="D124" s="12">
        <f>'Data Covid Omicron'!C107</f>
        <v>376461</v>
      </c>
      <c r="E124" s="12">
        <f>'Data Covid Omicron'!D107-'Data Covid Omicron'!D106</f>
        <v>39212</v>
      </c>
      <c r="G124" s="14"/>
      <c r="H124" s="14"/>
      <c r="I124" s="14">
        <f>'Data Covid Omicron'!F107</f>
        <v>487103</v>
      </c>
      <c r="J124" s="14">
        <f>'Data Covid Omicron'!B107</f>
        <v>16110</v>
      </c>
      <c r="K124" s="14">
        <f>'Data Covid Omicron'!E107-'Data Covid Omicron'!E106</f>
        <v>290</v>
      </c>
      <c r="L124" s="14">
        <f>'Data Covid Omicron'!D107-'Data Covid Omicron'!D106</f>
        <v>39212</v>
      </c>
      <c r="O124" s="14"/>
      <c r="P124" s="16">
        <f t="shared" si="1"/>
        <v>1.7509277514469446E-3</v>
      </c>
      <c r="Q124" s="16">
        <f t="shared" si="2"/>
        <v>4.2932145645465505E-2</v>
      </c>
      <c r="R124" s="16">
        <f t="shared" si="3"/>
        <v>0.10415952781297398</v>
      </c>
      <c r="S124" s="14"/>
      <c r="T124" s="16">
        <f t="shared" si="4"/>
        <v>7.703321193961659E-4</v>
      </c>
      <c r="U124" s="14"/>
      <c r="V124" s="16">
        <f t="shared" si="5"/>
        <v>4.2932145645465511E-3</v>
      </c>
    </row>
    <row r="125" spans="1:22" ht="12.75" x14ac:dyDescent="0.2">
      <c r="A125" s="10">
        <v>105</v>
      </c>
      <c r="B125" s="12">
        <f t="shared" si="0"/>
        <v>278215603</v>
      </c>
      <c r="C125" s="12">
        <f>'Data Covid Omicron'!F108</f>
        <v>493147</v>
      </c>
      <c r="D125" s="12">
        <f>'Data Covid Omicron'!C108</f>
        <v>357380</v>
      </c>
      <c r="E125" s="12">
        <f>'Data Covid Omicron'!D108-'Data Covid Omicron'!D107</f>
        <v>33733</v>
      </c>
      <c r="G125" s="14"/>
      <c r="H125" s="14"/>
      <c r="I125" s="14">
        <f>'Data Covid Omicron'!F108</f>
        <v>493147</v>
      </c>
      <c r="J125" s="14">
        <f>'Data Covid Omicron'!B108</f>
        <v>14900</v>
      </c>
      <c r="K125" s="14">
        <f>'Data Covid Omicron'!E108-'Data Covid Omicron'!E107</f>
        <v>248</v>
      </c>
      <c r="L125" s="14">
        <f>'Data Covid Omicron'!D108-'Data Covid Omicron'!D107</f>
        <v>33733</v>
      </c>
      <c r="O125" s="14"/>
      <c r="P125" s="16">
        <f t="shared" si="1"/>
        <v>1.7725353814897291E-3</v>
      </c>
      <c r="Q125" s="16">
        <f t="shared" si="2"/>
        <v>4.1824828092168594E-2</v>
      </c>
      <c r="R125" s="16">
        <f t="shared" si="3"/>
        <v>9.4389725222452286E-2</v>
      </c>
      <c r="S125" s="14"/>
      <c r="T125" s="16">
        <f t="shared" si="4"/>
        <v>6.9393922435502823E-4</v>
      </c>
      <c r="U125" s="14"/>
      <c r="V125" s="16">
        <f t="shared" si="5"/>
        <v>4.1824828092168597E-3</v>
      </c>
    </row>
    <row r="126" spans="1:22" ht="12.75" x14ac:dyDescent="0.2">
      <c r="A126" s="10">
        <v>106</v>
      </c>
      <c r="B126" s="12">
        <f t="shared" si="0"/>
        <v>278126168</v>
      </c>
      <c r="C126" s="12">
        <f>'Data Covid Omicron'!F109</f>
        <v>604945</v>
      </c>
      <c r="D126" s="12">
        <f>'Data Covid Omicron'!C109</f>
        <v>342896</v>
      </c>
      <c r="E126" s="12">
        <f>'Data Covid Omicron'!D109-'Data Covid Omicron'!D108</f>
        <v>25854</v>
      </c>
      <c r="G126" s="14"/>
      <c r="H126" s="14"/>
      <c r="I126" s="14">
        <f>'Data Covid Omicron'!F109</f>
        <v>604945</v>
      </c>
      <c r="J126" s="14">
        <f>'Data Covid Omicron'!B109</f>
        <v>11585</v>
      </c>
      <c r="K126" s="14">
        <f>'Data Covid Omicron'!E109-'Data Covid Omicron'!E108</f>
        <v>215</v>
      </c>
      <c r="L126" s="14">
        <f>'Data Covid Omicron'!D109-'Data Covid Omicron'!D108</f>
        <v>25854</v>
      </c>
      <c r="O126" s="14"/>
      <c r="P126" s="16">
        <f t="shared" si="1"/>
        <v>2.1750740117341279E-3</v>
      </c>
      <c r="Q126" s="16">
        <f t="shared" si="2"/>
        <v>3.3904035204732737E-2</v>
      </c>
      <c r="R126" s="16">
        <f t="shared" si="3"/>
        <v>7.5398954785124359E-2</v>
      </c>
      <c r="S126" s="14"/>
      <c r="T126" s="16">
        <f t="shared" si="4"/>
        <v>6.2701227194251314E-4</v>
      </c>
      <c r="U126" s="14"/>
      <c r="V126" s="16">
        <f t="shared" si="5"/>
        <v>3.390403520473274E-3</v>
      </c>
    </row>
    <row r="127" spans="1:22" ht="12.75" x14ac:dyDescent="0.2">
      <c r="A127" s="10">
        <v>107</v>
      </c>
      <c r="B127" s="12">
        <f t="shared" si="0"/>
        <v>278639911</v>
      </c>
      <c r="C127" s="12">
        <f>'Data Covid Omicron'!F110</f>
        <v>107698</v>
      </c>
      <c r="D127" s="12">
        <f>'Data Covid Omicron'!C110</f>
        <v>312958</v>
      </c>
      <c r="E127" s="12">
        <f>'Data Covid Omicron'!D110-'Data Covid Omicron'!D109</f>
        <v>39296</v>
      </c>
      <c r="G127" s="14"/>
      <c r="H127" s="14"/>
      <c r="I127" s="14">
        <f>'Data Covid Omicron'!F110</f>
        <v>107698</v>
      </c>
      <c r="J127" s="14">
        <f>'Data Covid Omicron'!B110</f>
        <v>9629</v>
      </c>
      <c r="K127" s="14">
        <f>'Data Covid Omicron'!E110-'Data Covid Omicron'!E109</f>
        <v>271</v>
      </c>
      <c r="L127" s="14">
        <f>'Data Covid Omicron'!D110-'Data Covid Omicron'!D109</f>
        <v>39296</v>
      </c>
      <c r="O127" s="14"/>
      <c r="P127" s="16">
        <f t="shared" si="1"/>
        <v>3.865131869066668E-4</v>
      </c>
      <c r="Q127" s="16">
        <f t="shared" si="2"/>
        <v>3.0818495223880752E-2</v>
      </c>
      <c r="R127" s="16">
        <f t="shared" si="3"/>
        <v>0.12556317461128969</v>
      </c>
      <c r="S127" s="14"/>
      <c r="T127" s="16">
        <f t="shared" si="4"/>
        <v>8.6593089168514629E-4</v>
      </c>
      <c r="U127" s="14"/>
      <c r="V127" s="16">
        <f t="shared" si="5"/>
        <v>3.0818495223880753E-3</v>
      </c>
    </row>
    <row r="128" spans="1:22" ht="12.75" x14ac:dyDescent="0.2">
      <c r="A128" s="10">
        <v>108</v>
      </c>
      <c r="B128" s="12">
        <f t="shared" si="0"/>
        <v>278437386</v>
      </c>
      <c r="C128" s="12">
        <f>'Data Covid Omicron'!F111</f>
        <v>335419</v>
      </c>
      <c r="D128" s="12">
        <f>'Data Covid Omicron'!C111</f>
        <v>299443</v>
      </c>
      <c r="E128" s="12">
        <f>'Data Covid Omicron'!D111-'Data Covid Omicron'!D110</f>
        <v>27615</v>
      </c>
      <c r="G128" s="14"/>
      <c r="H128" s="14"/>
      <c r="I128" s="14">
        <f>'Data Covid Omicron'!F111</f>
        <v>335419</v>
      </c>
      <c r="J128" s="14">
        <f>'Data Covid Omicron'!B111</f>
        <v>14408</v>
      </c>
      <c r="K128" s="14">
        <f>'Data Covid Omicron'!E111-'Data Covid Omicron'!E110</f>
        <v>308</v>
      </c>
      <c r="L128" s="14">
        <f>'Data Covid Omicron'!D111-'Data Covid Omicron'!D110</f>
        <v>27615</v>
      </c>
      <c r="O128" s="14"/>
      <c r="P128" s="16">
        <f t="shared" si="1"/>
        <v>1.204647855730121E-3</v>
      </c>
      <c r="Q128" s="16">
        <f t="shared" si="2"/>
        <v>4.8230482879661876E-2</v>
      </c>
      <c r="R128" s="16">
        <f t="shared" si="3"/>
        <v>9.2221224072694966E-2</v>
      </c>
      <c r="S128" s="14"/>
      <c r="T128" s="16">
        <f t="shared" si="4"/>
        <v>1.0285763901644054E-3</v>
      </c>
      <c r="U128" s="14"/>
      <c r="V128" s="16">
        <f t="shared" si="5"/>
        <v>4.8230482879661881E-3</v>
      </c>
    </row>
    <row r="129" spans="1:22" ht="12.75" x14ac:dyDescent="0.2">
      <c r="A129" s="10">
        <v>109</v>
      </c>
      <c r="B129" s="12">
        <f t="shared" si="0"/>
        <v>278204284</v>
      </c>
      <c r="C129" s="12">
        <f>'Data Covid Omicron'!F112</f>
        <v>583348</v>
      </c>
      <c r="D129" s="12">
        <f>'Data Covid Omicron'!C112</f>
        <v>279969</v>
      </c>
      <c r="E129" s="12">
        <f>'Data Covid Omicron'!D112-'Data Covid Omicron'!D111</f>
        <v>32262</v>
      </c>
      <c r="G129" s="14"/>
      <c r="H129" s="14"/>
      <c r="I129" s="14">
        <f>'Data Covid Omicron'!F112</f>
        <v>583348</v>
      </c>
      <c r="J129" s="14">
        <f>'Data Covid Omicron'!B112</f>
        <v>13018</v>
      </c>
      <c r="K129" s="14">
        <f>'Data Covid Omicron'!E112-'Data Covid Omicron'!E111</f>
        <v>230</v>
      </c>
      <c r="L129" s="14">
        <f>'Data Covid Omicron'!D112-'Data Covid Omicron'!D111</f>
        <v>32262</v>
      </c>
      <c r="O129" s="14"/>
      <c r="P129" s="16">
        <f t="shared" si="1"/>
        <v>2.0968332752201615E-3</v>
      </c>
      <c r="Q129" s="16">
        <f t="shared" si="2"/>
        <v>4.6647688801621283E-2</v>
      </c>
      <c r="R129" s="16">
        <f t="shared" si="3"/>
        <v>0.11523418664209252</v>
      </c>
      <c r="S129" s="14"/>
      <c r="T129" s="16">
        <f t="shared" si="4"/>
        <v>8.2151952537602377E-4</v>
      </c>
      <c r="U129" s="14"/>
      <c r="V129" s="16">
        <f t="shared" si="5"/>
        <v>4.6647688801621286E-3</v>
      </c>
    </row>
    <row r="130" spans="1:22" ht="12.75" x14ac:dyDescent="0.2">
      <c r="A130" s="10">
        <v>110</v>
      </c>
      <c r="B130" s="12">
        <f t="shared" si="0"/>
        <v>278484202</v>
      </c>
      <c r="C130" s="12">
        <f>'Data Covid Omicron'!F113</f>
        <v>324397</v>
      </c>
      <c r="D130" s="12">
        <f>'Data Covid Omicron'!C113</f>
        <v>262477</v>
      </c>
      <c r="E130" s="12">
        <f>'Data Covid Omicron'!D113-'Data Covid Omicron'!D112</f>
        <v>28787</v>
      </c>
      <c r="G130" s="14"/>
      <c r="H130" s="14"/>
      <c r="I130" s="14">
        <f>'Data Covid Omicron'!F113</f>
        <v>324397</v>
      </c>
      <c r="J130" s="14">
        <f>'Data Covid Omicron'!B113</f>
        <v>11532</v>
      </c>
      <c r="K130" s="14">
        <f>'Data Covid Omicron'!E113-'Data Covid Omicron'!E112</f>
        <v>237</v>
      </c>
      <c r="L130" s="14">
        <f>'Data Covid Omicron'!D113-'Data Covid Omicron'!D112</f>
        <v>28787</v>
      </c>
      <c r="O130" s="14"/>
      <c r="P130" s="16">
        <f t="shared" si="1"/>
        <v>1.1648667955678146E-3</v>
      </c>
      <c r="Q130" s="16">
        <f t="shared" si="2"/>
        <v>4.4032408378288451E-2</v>
      </c>
      <c r="R130" s="16">
        <f t="shared" si="3"/>
        <v>0.10967437146873821</v>
      </c>
      <c r="S130" s="14"/>
      <c r="T130" s="16">
        <f t="shared" si="4"/>
        <v>9.0293625727206576E-4</v>
      </c>
      <c r="U130" s="14"/>
      <c r="V130" s="16">
        <f t="shared" si="5"/>
        <v>4.4032408378288455E-3</v>
      </c>
    </row>
    <row r="131" spans="1:22" ht="12.75" x14ac:dyDescent="0.2">
      <c r="A131" s="10">
        <v>111</v>
      </c>
      <c r="B131" s="12">
        <f t="shared" si="0"/>
        <v>278109494</v>
      </c>
      <c r="C131" s="12">
        <f>'Data Covid Omicron'!F114</f>
        <v>718563</v>
      </c>
      <c r="D131" s="12">
        <f>'Data Covid Omicron'!C114</f>
        <v>245979</v>
      </c>
      <c r="E131" s="12">
        <f>'Data Covid Omicron'!D114-'Data Covid Omicron'!D113</f>
        <v>25827</v>
      </c>
      <c r="G131" s="14"/>
      <c r="H131" s="14"/>
      <c r="I131" s="14">
        <f>'Data Covid Omicron'!F114</f>
        <v>718563</v>
      </c>
      <c r="J131" s="14">
        <f>'Data Covid Omicron'!B114</f>
        <v>9528</v>
      </c>
      <c r="K131" s="14">
        <f>'Data Covid Omicron'!E114-'Data Covid Omicron'!E113</f>
        <v>199</v>
      </c>
      <c r="L131" s="14">
        <f>'Data Covid Omicron'!D114-'Data Covid Omicron'!D113</f>
        <v>25827</v>
      </c>
      <c r="O131" s="14"/>
      <c r="P131" s="16">
        <f t="shared" si="1"/>
        <v>2.5837413518863903E-3</v>
      </c>
      <c r="Q131" s="16">
        <f t="shared" si="2"/>
        <v>3.8872952287004006E-2</v>
      </c>
      <c r="R131" s="16">
        <f t="shared" si="3"/>
        <v>0.10499676801678193</v>
      </c>
      <c r="S131" s="14"/>
      <c r="T131" s="16">
        <f t="shared" si="4"/>
        <v>8.0901215144382245E-4</v>
      </c>
      <c r="U131" s="14"/>
      <c r="V131" s="16">
        <f t="shared" si="5"/>
        <v>3.8872952287004009E-3</v>
      </c>
    </row>
    <row r="132" spans="1:22" ht="12.75" x14ac:dyDescent="0.2">
      <c r="A132" s="10">
        <v>112</v>
      </c>
      <c r="B132" s="12">
        <f t="shared" si="0"/>
        <v>278644874</v>
      </c>
      <c r="C132" s="12">
        <f>'Data Covid Omicron'!F115</f>
        <v>201247</v>
      </c>
      <c r="D132" s="12">
        <f>'Data Covid Omicron'!C115</f>
        <v>229734</v>
      </c>
      <c r="E132" s="12">
        <f>'Data Covid Omicron'!D115-'Data Covid Omicron'!D114</f>
        <v>24008</v>
      </c>
      <c r="G132" s="14"/>
      <c r="H132" s="14"/>
      <c r="I132" s="14">
        <f>'Data Covid Omicron'!F115</f>
        <v>201247</v>
      </c>
      <c r="J132" s="14">
        <f>'Data Covid Omicron'!B115</f>
        <v>7951</v>
      </c>
      <c r="K132" s="14">
        <f>'Data Covid Omicron'!E115-'Data Covid Omicron'!E114</f>
        <v>188</v>
      </c>
      <c r="L132" s="14">
        <f>'Data Covid Omicron'!D115-'Data Covid Omicron'!D114</f>
        <v>24008</v>
      </c>
      <c r="O132" s="14"/>
      <c r="P132" s="16">
        <f t="shared" si="1"/>
        <v>7.2223471083842727E-4</v>
      </c>
      <c r="Q132" s="16">
        <f t="shared" si="2"/>
        <v>3.466610469685287E-2</v>
      </c>
      <c r="R132" s="16">
        <f t="shared" si="3"/>
        <v>0.10450346922963079</v>
      </c>
      <c r="S132" s="14"/>
      <c r="T132" s="16">
        <f t="shared" si="4"/>
        <v>8.1833772972220045E-4</v>
      </c>
      <c r="U132" s="14"/>
      <c r="V132" s="16">
        <f t="shared" si="5"/>
        <v>3.4666104696852874E-3</v>
      </c>
    </row>
    <row r="133" spans="1:22" ht="12.75" x14ac:dyDescent="0.2">
      <c r="A133" s="10">
        <v>113</v>
      </c>
      <c r="B133" s="12">
        <f t="shared" si="0"/>
        <v>278246395</v>
      </c>
      <c r="C133" s="12">
        <f>'Data Covid Omicron'!F116</f>
        <v>617951</v>
      </c>
      <c r="D133" s="12">
        <f>'Data Covid Omicron'!C116</f>
        <v>219688</v>
      </c>
      <c r="E133" s="12">
        <f>'Data Covid Omicron'!D116-'Data Covid Omicron'!D115</f>
        <v>15829</v>
      </c>
      <c r="G133" s="14"/>
      <c r="H133" s="14"/>
      <c r="I133" s="14">
        <f>'Data Covid Omicron'!F116</f>
        <v>617951</v>
      </c>
      <c r="J133" s="14">
        <f>'Data Covid Omicron'!B116</f>
        <v>5922</v>
      </c>
      <c r="K133" s="14">
        <f>'Data Covid Omicron'!E116-'Data Covid Omicron'!E115</f>
        <v>139</v>
      </c>
      <c r="L133" s="14">
        <f>'Data Covid Omicron'!D116-'Data Covid Omicron'!D115</f>
        <v>15829</v>
      </c>
      <c r="O133" s="14"/>
      <c r="P133" s="16">
        <f t="shared" si="1"/>
        <v>2.2208769317568337E-3</v>
      </c>
      <c r="Q133" s="16">
        <f t="shared" si="2"/>
        <v>2.7039094583625013E-2</v>
      </c>
      <c r="R133" s="16">
        <f t="shared" si="3"/>
        <v>7.2052183096027095E-2</v>
      </c>
      <c r="S133" s="14"/>
      <c r="T133" s="16">
        <f t="shared" si="4"/>
        <v>6.3271548741852086E-4</v>
      </c>
      <c r="U133" s="14"/>
      <c r="V133" s="16">
        <f t="shared" si="5"/>
        <v>2.7039094583625016E-3</v>
      </c>
    </row>
    <row r="134" spans="1:22" ht="12.75" x14ac:dyDescent="0.2">
      <c r="A134" s="10">
        <v>114</v>
      </c>
      <c r="B134" s="12">
        <f t="shared" si="0"/>
        <v>278772899</v>
      </c>
      <c r="C134" s="12">
        <f>'Data Covid Omicron'!F117</f>
        <v>102731</v>
      </c>
      <c r="D134" s="12">
        <f>'Data Covid Omicron'!C117</f>
        <v>203345</v>
      </c>
      <c r="E134" s="12">
        <f>'Data Covid Omicron'!D117-'Data Covid Omicron'!D116</f>
        <v>20888</v>
      </c>
      <c r="G134" s="14"/>
      <c r="H134" s="14"/>
      <c r="I134" s="14">
        <f>'Data Covid Omicron'!F117</f>
        <v>102731</v>
      </c>
      <c r="J134" s="14">
        <f>'Data Covid Omicron'!B117</f>
        <v>4699</v>
      </c>
      <c r="K134" s="14">
        <f>'Data Covid Omicron'!E117-'Data Covid Omicron'!E116</f>
        <v>154</v>
      </c>
      <c r="L134" s="14">
        <f>'Data Covid Omicron'!D117-'Data Covid Omicron'!D116</f>
        <v>20888</v>
      </c>
      <c r="O134" s="14"/>
      <c r="P134" s="16">
        <f t="shared" si="1"/>
        <v>3.6851143123492789E-4</v>
      </c>
      <c r="Q134" s="16">
        <f t="shared" si="2"/>
        <v>2.3135613415094691E-2</v>
      </c>
      <c r="R134" s="16">
        <f t="shared" si="3"/>
        <v>0.10272197496864933</v>
      </c>
      <c r="S134" s="14"/>
      <c r="T134" s="16">
        <f t="shared" si="4"/>
        <v>7.5733359561336647E-4</v>
      </c>
      <c r="U134" s="14"/>
      <c r="V134" s="16">
        <f t="shared" si="5"/>
        <v>2.3135613415094691E-3</v>
      </c>
    </row>
    <row r="135" spans="1:22" ht="12.75" x14ac:dyDescent="0.2">
      <c r="A135" s="10">
        <v>115</v>
      </c>
      <c r="B135" s="12">
        <f t="shared" si="0"/>
        <v>277867554</v>
      </c>
      <c r="C135" s="12">
        <f>'Data Covid Omicron'!F118</f>
        <v>1021670</v>
      </c>
      <c r="D135" s="12">
        <f>'Data Covid Omicron'!C118</f>
        <v>181555</v>
      </c>
      <c r="E135" s="12">
        <f>'Data Covid Omicron'!D118-'Data Covid Omicron'!D117</f>
        <v>29084</v>
      </c>
      <c r="G135" s="14"/>
      <c r="H135" s="14"/>
      <c r="I135" s="14">
        <f>'Data Covid Omicron'!F118</f>
        <v>1021670</v>
      </c>
      <c r="J135" s="14">
        <f>'Data Covid Omicron'!B118</f>
        <v>7464</v>
      </c>
      <c r="K135" s="14">
        <f>'Data Covid Omicron'!E118-'Data Covid Omicron'!E117</f>
        <v>170</v>
      </c>
      <c r="L135" s="14">
        <f>'Data Covid Omicron'!D118-'Data Covid Omicron'!D117</f>
        <v>29084</v>
      </c>
      <c r="O135" s="14"/>
      <c r="P135" s="16">
        <f t="shared" si="1"/>
        <v>3.6768236711796874E-3</v>
      </c>
      <c r="Q135" s="16">
        <f t="shared" si="2"/>
        <v>4.1293833479622184E-2</v>
      </c>
      <c r="R135" s="16">
        <f t="shared" si="3"/>
        <v>0.16019388064222961</v>
      </c>
      <c r="S135" s="14"/>
      <c r="T135" s="16">
        <f t="shared" si="4"/>
        <v>9.3635537440445041E-4</v>
      </c>
      <c r="U135" s="14"/>
      <c r="V135" s="16">
        <f t="shared" si="5"/>
        <v>4.1293833479622184E-3</v>
      </c>
    </row>
    <row r="136" spans="1:22" ht="12.75" x14ac:dyDescent="0.2">
      <c r="A136" s="10">
        <v>116</v>
      </c>
      <c r="B136" s="12">
        <f t="shared" si="0"/>
        <v>278164325</v>
      </c>
      <c r="C136" s="12">
        <f>'Data Covid Omicron'!F119</f>
        <v>747766</v>
      </c>
      <c r="D136" s="12">
        <f>'Data Covid Omicron'!C119</f>
        <v>168563</v>
      </c>
      <c r="E136" s="12">
        <f>'Data Covid Omicron'!D119-'Data Covid Omicron'!D118</f>
        <v>19209</v>
      </c>
      <c r="G136" s="14"/>
      <c r="H136" s="14"/>
      <c r="I136" s="14">
        <f>'Data Covid Omicron'!F119</f>
        <v>747766</v>
      </c>
      <c r="J136" s="14">
        <f>'Data Covid Omicron'!B119</f>
        <v>6376</v>
      </c>
      <c r="K136" s="14">
        <f>'Data Covid Omicron'!E119-'Data Covid Omicron'!E118</f>
        <v>159</v>
      </c>
      <c r="L136" s="14">
        <f>'Data Covid Omicron'!D119-'Data Covid Omicron'!D118</f>
        <v>19209</v>
      </c>
      <c r="O136" s="14"/>
      <c r="P136" s="16">
        <f t="shared" si="1"/>
        <v>2.6882167582057835E-3</v>
      </c>
      <c r="Q136" s="16">
        <f t="shared" si="2"/>
        <v>3.7952837360732274E-2</v>
      </c>
      <c r="R136" s="16">
        <f t="shared" si="3"/>
        <v>0.11395739278489349</v>
      </c>
      <c r="S136" s="14"/>
      <c r="T136" s="16">
        <f t="shared" si="4"/>
        <v>9.4326750235816876E-4</v>
      </c>
      <c r="U136" s="14"/>
      <c r="V136" s="16">
        <f t="shared" si="5"/>
        <v>3.7952837360732275E-3</v>
      </c>
    </row>
    <row r="137" spans="1:22" ht="12.75" x14ac:dyDescent="0.2">
      <c r="A137" s="10">
        <v>117</v>
      </c>
      <c r="B137" s="12">
        <f t="shared" si="0"/>
        <v>278728718</v>
      </c>
      <c r="C137" s="12">
        <f>'Data Covid Omicron'!F120</f>
        <v>196896</v>
      </c>
      <c r="D137" s="12">
        <f>'Data Covid Omicron'!C120</f>
        <v>155977</v>
      </c>
      <c r="E137" s="12">
        <f>'Data Covid Omicron'!D120-'Data Covid Omicron'!D119</f>
        <v>18272</v>
      </c>
      <c r="G137" s="14"/>
      <c r="H137" s="14"/>
      <c r="I137" s="14">
        <f>'Data Covid Omicron'!F120</f>
        <v>196896</v>
      </c>
      <c r="J137" s="14">
        <f>'Data Covid Omicron'!B120</f>
        <v>5808</v>
      </c>
      <c r="K137" s="14">
        <f>'Data Covid Omicron'!E120-'Data Covid Omicron'!E119</f>
        <v>122</v>
      </c>
      <c r="L137" s="14">
        <f>'Data Covid Omicron'!D120-'Data Covid Omicron'!D119</f>
        <v>18272</v>
      </c>
      <c r="O137" s="14"/>
      <c r="P137" s="16">
        <f t="shared" si="1"/>
        <v>7.0640729600026362E-4</v>
      </c>
      <c r="Q137" s="16">
        <f t="shared" si="2"/>
        <v>3.7285841637374945E-2</v>
      </c>
      <c r="R137" s="16">
        <f t="shared" si="3"/>
        <v>0.11714547657667476</v>
      </c>
      <c r="S137" s="14"/>
      <c r="T137" s="16">
        <f t="shared" si="4"/>
        <v>7.8216660148611649E-4</v>
      </c>
      <c r="U137" s="14"/>
      <c r="V137" s="16">
        <f t="shared" si="5"/>
        <v>3.7285841637374945E-3</v>
      </c>
    </row>
    <row r="138" spans="1:22" ht="12.75" x14ac:dyDescent="0.2">
      <c r="A138" s="10">
        <v>118</v>
      </c>
      <c r="B138" s="12">
        <f t="shared" si="0"/>
        <v>278639226</v>
      </c>
      <c r="C138" s="12">
        <f>'Data Covid Omicron'!F121</f>
        <v>299923</v>
      </c>
      <c r="D138" s="12">
        <f>'Data Covid Omicron'!C121</f>
        <v>146004</v>
      </c>
      <c r="E138" s="12">
        <f>'Data Covid Omicron'!D121-'Data Covid Omicron'!D120</f>
        <v>14710</v>
      </c>
      <c r="G138" s="14"/>
      <c r="H138" s="14"/>
      <c r="I138" s="14">
        <f>'Data Covid Omicron'!F121</f>
        <v>299923</v>
      </c>
      <c r="J138" s="14">
        <f>'Data Covid Omicron'!B121</f>
        <v>4857</v>
      </c>
      <c r="K138" s="14">
        <f>'Data Covid Omicron'!E121-'Data Covid Omicron'!E120</f>
        <v>120</v>
      </c>
      <c r="L138" s="14">
        <f>'Data Covid Omicron'!D121-'Data Covid Omicron'!D120</f>
        <v>14710</v>
      </c>
      <c r="O138" s="14"/>
      <c r="P138" s="16">
        <f t="shared" si="1"/>
        <v>1.076384701126036E-3</v>
      </c>
      <c r="Q138" s="16">
        <f t="shared" si="2"/>
        <v>3.3321206467615147E-2</v>
      </c>
      <c r="R138" s="16">
        <f t="shared" si="3"/>
        <v>0.10075066436535986</v>
      </c>
      <c r="S138" s="14"/>
      <c r="T138" s="16">
        <f t="shared" si="4"/>
        <v>8.218952905399852E-4</v>
      </c>
      <c r="U138" s="14"/>
      <c r="V138" s="16">
        <f t="shared" si="5"/>
        <v>3.3321206467615151E-3</v>
      </c>
    </row>
    <row r="139" spans="1:22" ht="12.75" x14ac:dyDescent="0.2">
      <c r="A139" s="10">
        <v>119</v>
      </c>
      <c r="B139" s="12">
        <f t="shared" si="0"/>
        <v>278016157</v>
      </c>
      <c r="C139" s="12">
        <f>'Data Covid Omicron'!F122</f>
        <v>933620</v>
      </c>
      <c r="D139" s="12">
        <f>'Data Covid Omicron'!C122</f>
        <v>139143</v>
      </c>
      <c r="E139" s="12">
        <f>'Data Covid Omicron'!D122-'Data Covid Omicron'!D121</f>
        <v>10943</v>
      </c>
      <c r="G139" s="14"/>
      <c r="H139" s="14"/>
      <c r="I139" s="14">
        <f>'Data Covid Omicron'!F122</f>
        <v>933620</v>
      </c>
      <c r="J139" s="14">
        <f>'Data Covid Omicron'!B122</f>
        <v>4189</v>
      </c>
      <c r="K139" s="14">
        <f>'Data Covid Omicron'!E122-'Data Covid Omicron'!E121</f>
        <v>107</v>
      </c>
      <c r="L139" s="14">
        <f>'Data Covid Omicron'!D122-'Data Covid Omicron'!D121</f>
        <v>10943</v>
      </c>
      <c r="O139" s="14"/>
      <c r="P139" s="16">
        <f t="shared" si="1"/>
        <v>3.3581501524028333E-3</v>
      </c>
      <c r="Q139" s="16">
        <f t="shared" si="2"/>
        <v>3.022307056218488E-2</v>
      </c>
      <c r="R139" s="16">
        <f t="shared" si="3"/>
        <v>7.8645709809332845E-2</v>
      </c>
      <c r="S139" s="14"/>
      <c r="T139" s="16">
        <f t="shared" si="4"/>
        <v>7.6899305031514337E-4</v>
      </c>
      <c r="U139" s="14"/>
      <c r="V139" s="16">
        <f t="shared" si="5"/>
        <v>3.0223070562184883E-3</v>
      </c>
    </row>
    <row r="140" spans="1:22" ht="12.75" x14ac:dyDescent="0.2">
      <c r="A140" s="10">
        <v>120</v>
      </c>
      <c r="B140" s="12">
        <f t="shared" si="0"/>
        <v>278686940</v>
      </c>
      <c r="C140" s="12">
        <f>'Data Covid Omicron'!F123</f>
        <v>270803</v>
      </c>
      <c r="D140" s="12">
        <f>'Data Covid Omicron'!C123</f>
        <v>129621</v>
      </c>
      <c r="E140" s="12">
        <f>'Data Covid Omicron'!D123-'Data Covid Omicron'!D122</f>
        <v>12499</v>
      </c>
      <c r="G140" s="14"/>
      <c r="H140" s="14"/>
      <c r="I140" s="14">
        <f>'Data Covid Omicron'!F123</f>
        <v>270803</v>
      </c>
      <c r="J140" s="14">
        <f>'Data Covid Omicron'!B123</f>
        <v>3077</v>
      </c>
      <c r="K140" s="14">
        <f>'Data Covid Omicron'!E123-'Data Covid Omicron'!E122</f>
        <v>100</v>
      </c>
      <c r="L140" s="14">
        <f>'Data Covid Omicron'!D123-'Data Covid Omicron'!D122</f>
        <v>12499</v>
      </c>
      <c r="O140" s="14"/>
      <c r="P140" s="16">
        <f t="shared" si="1"/>
        <v>9.7171040738399869E-4</v>
      </c>
      <c r="Q140" s="16">
        <f t="shared" si="2"/>
        <v>2.3773610053660719E-2</v>
      </c>
      <c r="R140" s="16">
        <f t="shared" si="3"/>
        <v>9.6427276444403298E-2</v>
      </c>
      <c r="S140" s="14"/>
      <c r="T140" s="16">
        <f t="shared" si="4"/>
        <v>7.7147992994962234E-4</v>
      </c>
      <c r="U140" s="14"/>
      <c r="V140" s="16">
        <f t="shared" si="5"/>
        <v>2.3773610053660719E-3</v>
      </c>
    </row>
    <row r="141" spans="1:22" ht="12.75" x14ac:dyDescent="0.2">
      <c r="A141" s="10">
        <v>121</v>
      </c>
      <c r="B141" s="12">
        <f t="shared" si="0"/>
        <v>278833799</v>
      </c>
      <c r="C141" s="12">
        <f>'Data Covid Omicron'!F124</f>
        <v>133749</v>
      </c>
      <c r="D141" s="12">
        <f>'Data Covid Omicron'!C124</f>
        <v>122014</v>
      </c>
      <c r="E141" s="12">
        <f>'Data Covid Omicron'!D124-'Data Covid Omicron'!D123</f>
        <v>10301</v>
      </c>
      <c r="G141" s="14"/>
      <c r="H141" s="14"/>
      <c r="I141" s="14">
        <f>'Data Covid Omicron'!F124</f>
        <v>133749</v>
      </c>
      <c r="J141" s="14">
        <f>'Data Covid Omicron'!B124</f>
        <v>2798</v>
      </c>
      <c r="K141" s="14">
        <f>'Data Covid Omicron'!E124-'Data Covid Omicron'!E123</f>
        <v>104</v>
      </c>
      <c r="L141" s="14">
        <f>'Data Covid Omicron'!D124-'Data Covid Omicron'!D123</f>
        <v>10301</v>
      </c>
      <c r="O141" s="14"/>
      <c r="P141" s="16">
        <f t="shared" si="1"/>
        <v>4.7967283908791845E-4</v>
      </c>
      <c r="Q141" s="16">
        <f t="shared" si="2"/>
        <v>2.2953676295484796E-2</v>
      </c>
      <c r="R141" s="16">
        <f t="shared" si="3"/>
        <v>8.4424738144803058E-2</v>
      </c>
      <c r="S141" s="14"/>
      <c r="T141" s="16">
        <f t="shared" si="4"/>
        <v>8.5236120445194815E-4</v>
      </c>
      <c r="U141" s="14"/>
      <c r="V141" s="16">
        <f t="shared" si="5"/>
        <v>2.2953676295484797E-3</v>
      </c>
    </row>
    <row r="142" spans="1:22" ht="12.75" x14ac:dyDescent="0.2">
      <c r="A142" s="10">
        <v>122</v>
      </c>
      <c r="B142" s="12">
        <f t="shared" si="0"/>
        <v>278118103</v>
      </c>
      <c r="C142" s="12">
        <f>'Data Covid Omicron'!F125</f>
        <v>855959</v>
      </c>
      <c r="D142" s="12">
        <f>'Data Covid Omicron'!C125</f>
        <v>115709</v>
      </c>
      <c r="E142" s="12">
        <f>'Data Covid Omicron'!D125-'Data Covid Omicron'!D124</f>
        <v>10092</v>
      </c>
      <c r="G142" s="14"/>
      <c r="H142" s="14"/>
      <c r="I142" s="14">
        <f>'Data Covid Omicron'!F125</f>
        <v>855959</v>
      </c>
      <c r="J142" s="14">
        <f>'Data Covid Omicron'!B125</f>
        <v>3895</v>
      </c>
      <c r="K142" s="14">
        <f>'Data Covid Omicron'!E125-'Data Covid Omicron'!E124</f>
        <v>108</v>
      </c>
      <c r="L142" s="14">
        <f>'Data Covid Omicron'!D125-'Data Covid Omicron'!D124</f>
        <v>10092</v>
      </c>
      <c r="O142" s="14"/>
      <c r="P142" s="16">
        <f t="shared" si="1"/>
        <v>3.0776817142320291E-3</v>
      </c>
      <c r="Q142" s="16">
        <f t="shared" si="2"/>
        <v>3.3780858821394463E-2</v>
      </c>
      <c r="R142" s="16">
        <f t="shared" si="3"/>
        <v>8.7218798883405779E-2</v>
      </c>
      <c r="S142" s="14"/>
      <c r="T142" s="16">
        <f t="shared" si="4"/>
        <v>9.3337596902574567E-4</v>
      </c>
      <c r="U142" s="14"/>
      <c r="V142" s="16">
        <f t="shared" si="5"/>
        <v>3.3780858821394464E-3</v>
      </c>
    </row>
    <row r="143" spans="1:22" ht="12.75" x14ac:dyDescent="0.2">
      <c r="A143" s="10">
        <v>123</v>
      </c>
      <c r="B143" s="12">
        <f t="shared" si="0"/>
        <v>278784923</v>
      </c>
      <c r="C143" s="12">
        <f>'Data Covid Omicron'!F126</f>
        <v>195509</v>
      </c>
      <c r="D143" s="12">
        <f>'Data Covid Omicron'!C126</f>
        <v>111555</v>
      </c>
      <c r="E143" s="12">
        <f>'Data Covid Omicron'!D126-'Data Covid Omicron'!D125</f>
        <v>7876</v>
      </c>
      <c r="G143" s="14"/>
      <c r="H143" s="14"/>
      <c r="I143" s="14">
        <f>'Data Covid Omicron'!F126</f>
        <v>195509</v>
      </c>
      <c r="J143" s="14">
        <f>'Data Covid Omicron'!B126</f>
        <v>3840</v>
      </c>
      <c r="K143" s="14">
        <f>'Data Covid Omicron'!E126-'Data Covid Omicron'!E125</f>
        <v>118</v>
      </c>
      <c r="L143" s="14">
        <f>'Data Covid Omicron'!D126-'Data Covid Omicron'!D125</f>
        <v>7876</v>
      </c>
      <c r="O143" s="14"/>
      <c r="P143" s="16">
        <f t="shared" si="1"/>
        <v>7.0128971788047524E-4</v>
      </c>
      <c r="Q143" s="16">
        <f t="shared" si="2"/>
        <v>3.4461368850940234E-2</v>
      </c>
      <c r="R143" s="16">
        <f t="shared" si="3"/>
        <v>7.06019452288109E-2</v>
      </c>
      <c r="S143" s="14"/>
      <c r="T143" s="16">
        <f t="shared" si="4"/>
        <v>1.0577741921025503E-3</v>
      </c>
      <c r="U143" s="14"/>
      <c r="V143" s="16">
        <f t="shared" si="5"/>
        <v>3.4461368850940235E-3</v>
      </c>
    </row>
    <row r="144" spans="1:22" ht="12.75" x14ac:dyDescent="0.2">
      <c r="A144" s="10">
        <v>124</v>
      </c>
      <c r="B144" s="12">
        <f t="shared" si="0"/>
        <v>278685780</v>
      </c>
      <c r="C144" s="12">
        <f>'Data Covid Omicron'!F127</f>
        <v>299285</v>
      </c>
      <c r="D144" s="12">
        <f>'Data Covid Omicron'!C127</f>
        <v>106927</v>
      </c>
      <c r="E144" s="12">
        <f>'Data Covid Omicron'!D127-'Data Covid Omicron'!D126</f>
        <v>7871</v>
      </c>
      <c r="G144" s="14"/>
      <c r="H144" s="14"/>
      <c r="I144" s="14">
        <f>'Data Covid Omicron'!F127</f>
        <v>299285</v>
      </c>
      <c r="J144" s="14">
        <f>'Data Covid Omicron'!B127</f>
        <v>3332</v>
      </c>
      <c r="K144" s="14">
        <f>'Data Covid Omicron'!E127-'Data Covid Omicron'!E126</f>
        <v>89</v>
      </c>
      <c r="L144" s="14">
        <f>'Data Covid Omicron'!D127-'Data Covid Omicron'!D126</f>
        <v>7871</v>
      </c>
      <c r="O144" s="14"/>
      <c r="P144" s="16">
        <f t="shared" si="1"/>
        <v>1.0739155761732802E-3</v>
      </c>
      <c r="Q144" s="16">
        <f t="shared" si="2"/>
        <v>3.1207747576429624E-2</v>
      </c>
      <c r="R144" s="16">
        <f t="shared" si="3"/>
        <v>7.3610968230662044E-2</v>
      </c>
      <c r="S144" s="14"/>
      <c r="T144" s="16">
        <f t="shared" si="4"/>
        <v>8.3234356149522568E-4</v>
      </c>
      <c r="U144" s="14"/>
      <c r="V144" s="16">
        <f t="shared" si="5"/>
        <v>3.1207747576429625E-3</v>
      </c>
    </row>
    <row r="145" spans="1:22" ht="12.75" x14ac:dyDescent="0.2">
      <c r="A145" s="10">
        <v>125</v>
      </c>
      <c r="B145" s="12">
        <f t="shared" si="0"/>
        <v>278628849</v>
      </c>
      <c r="C145" s="12">
        <f>'Data Covid Omicron'!F128</f>
        <v>361232</v>
      </c>
      <c r="D145" s="12">
        <f>'Data Covid Omicron'!C128</f>
        <v>100746</v>
      </c>
      <c r="E145" s="12">
        <f>'Data Covid Omicron'!D128-'Data Covid Omicron'!D127</f>
        <v>9036</v>
      </c>
      <c r="G145" s="14"/>
      <c r="H145" s="14"/>
      <c r="I145" s="14">
        <f>'Data Covid Omicron'!F128</f>
        <v>361232</v>
      </c>
      <c r="J145" s="14">
        <f>'Data Covid Omicron'!B128</f>
        <v>2930</v>
      </c>
      <c r="K145" s="14">
        <f>'Data Covid Omicron'!E128-'Data Covid Omicron'!E127</f>
        <v>75</v>
      </c>
      <c r="L145" s="14">
        <f>'Data Covid Omicron'!D128-'Data Covid Omicron'!D127</f>
        <v>9036</v>
      </c>
      <c r="O145" s="14"/>
      <c r="P145" s="16">
        <f t="shared" si="1"/>
        <v>1.2964630234681836E-3</v>
      </c>
      <c r="Q145" s="16">
        <f t="shared" si="2"/>
        <v>2.9132204555473131E-2</v>
      </c>
      <c r="R145" s="16">
        <f t="shared" si="3"/>
        <v>8.9690905842415583E-2</v>
      </c>
      <c r="S145" s="14"/>
      <c r="T145" s="16">
        <f t="shared" si="4"/>
        <v>7.4444642963492351E-4</v>
      </c>
      <c r="U145" s="14"/>
      <c r="V145" s="16">
        <f t="shared" si="5"/>
        <v>2.9132204555473132E-3</v>
      </c>
    </row>
    <row r="146" spans="1:22" ht="12.75" x14ac:dyDescent="0.2">
      <c r="A146" s="18"/>
      <c r="B146" s="19"/>
      <c r="C146" s="19"/>
      <c r="D146" s="19"/>
      <c r="E146" s="19"/>
      <c r="K146" s="27"/>
      <c r="L146" s="28"/>
      <c r="M146" s="20"/>
      <c r="N146" s="21" t="s">
        <v>60</v>
      </c>
      <c r="O146" s="22">
        <f>O20</f>
        <v>4.6835616438356165E-5</v>
      </c>
      <c r="P146" s="22">
        <f t="shared" ref="P146:Q146" si="6">MEDIAN(P20:P145)</f>
        <v>2.035800236888229E-3</v>
      </c>
      <c r="Q146" s="22">
        <f t="shared" si="6"/>
        <v>5.8964836415292127E-2</v>
      </c>
      <c r="R146" s="22">
        <f>AVERAGE(R19:R145)</f>
        <v>6.6092566049075124E-2</v>
      </c>
      <c r="S146" s="22">
        <f>S20</f>
        <v>0.03</v>
      </c>
      <c r="T146" s="22">
        <f>AVERAGE(T20:T145)</f>
        <v>8.6602888902910177E-4</v>
      </c>
      <c r="U146" s="23">
        <f>U20</f>
        <v>0.9</v>
      </c>
      <c r="V146" s="22">
        <f>AVERAGE(V20:V145)</f>
        <v>8.3919559820924642E-3</v>
      </c>
    </row>
  </sheetData>
  <mergeCells count="4">
    <mergeCell ref="A18:E18"/>
    <mergeCell ref="G18:L18"/>
    <mergeCell ref="O18:V18"/>
    <mergeCell ref="K146:L146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Covid Omicron</vt:lpstr>
      <vt:lpstr>Data SVIR dan Estimasi paramete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Hudan</cp:lastModifiedBy>
  <dcterms:modified xsi:type="dcterms:W3CDTF">2022-08-03T15:04:24Z</dcterms:modified>
</cp:coreProperties>
</file>